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WEALTH MANAGEMENT\The Scout\FY 2024\NOVEMBER\"/>
    </mc:Choice>
  </mc:AlternateContent>
  <xr:revisionPtr revIDLastSave="0" documentId="13_ncr:1_{B723F17C-B703-4F7E-A098-BD640CBC6A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yment Events by Da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1" l="1"/>
  <c r="F4" i="1"/>
  <c r="F6" i="1"/>
  <c r="F8" i="1"/>
  <c r="F10" i="1"/>
  <c r="F12" i="1"/>
  <c r="F14" i="1"/>
  <c r="F16" i="1"/>
  <c r="F20" i="1"/>
  <c r="F21" i="1"/>
  <c r="F22" i="1"/>
  <c r="F25" i="1"/>
  <c r="F28" i="1"/>
  <c r="F29" i="1"/>
  <c r="F32" i="1"/>
  <c r="F34" i="1"/>
  <c r="F36" i="1"/>
  <c r="F37" i="1"/>
  <c r="F39" i="1"/>
  <c r="F40" i="1"/>
  <c r="F42" i="1"/>
  <c r="F44" i="1"/>
  <c r="F47" i="1"/>
  <c r="F48" i="1"/>
  <c r="F49" i="1"/>
  <c r="F51" i="1"/>
  <c r="F52" i="1"/>
  <c r="F53" i="1"/>
  <c r="F54" i="1"/>
  <c r="F55" i="1"/>
  <c r="F57" i="1"/>
  <c r="F58" i="1"/>
  <c r="F61" i="1"/>
  <c r="F62" i="1"/>
  <c r="F64" i="1"/>
  <c r="F65" i="1"/>
  <c r="F67" i="1"/>
  <c r="F70" i="1"/>
  <c r="F73" i="1"/>
  <c r="F77" i="1"/>
  <c r="F79" i="1"/>
  <c r="F82" i="1"/>
  <c r="F85" i="1"/>
  <c r="F86" i="1"/>
  <c r="H84" i="1" l="1"/>
  <c r="H81" i="1"/>
  <c r="H78" i="1"/>
  <c r="H75" i="1"/>
  <c r="H72" i="1"/>
  <c r="H69" i="1" l="1"/>
  <c r="H62" i="1" l="1"/>
  <c r="H61" i="1"/>
  <c r="H21" i="1" l="1"/>
</calcChain>
</file>

<file path=xl/sharedStrings.xml><?xml version="1.0" encoding="utf-8"?>
<sst xmlns="http://schemas.openxmlformats.org/spreadsheetml/2006/main" count="329" uniqueCount="116">
  <si>
    <t>KN08033GBV97</t>
  </si>
  <si>
    <t>AGG200541 Private Placement</t>
  </si>
  <si>
    <t>Coupon</t>
  </si>
  <si>
    <t>XCD</t>
  </si>
  <si>
    <t>Amortization</t>
  </si>
  <si>
    <t>KN08033GBW55</t>
  </si>
  <si>
    <t>AGG0541AA Private Placement</t>
  </si>
  <si>
    <t>KN08033GBX39</t>
  </si>
  <si>
    <t>AGG0541AB Private Placement</t>
  </si>
  <si>
    <t>KN08033GBY12</t>
  </si>
  <si>
    <t>AGG0541AC Private Placement</t>
  </si>
  <si>
    <t>KN08033GBZ86</t>
  </si>
  <si>
    <t>AGG0541AD Private Placement</t>
  </si>
  <si>
    <t>KN08033GCA27</t>
  </si>
  <si>
    <t>AGG0541AE Private Placement</t>
  </si>
  <si>
    <t>KN08033GCB00</t>
  </si>
  <si>
    <t>AGG0541AF Private Placement</t>
  </si>
  <si>
    <t>KN08033GCC82</t>
  </si>
  <si>
    <t>AGG0541AG Private Placement</t>
  </si>
  <si>
    <t>KN34033BGL38</t>
  </si>
  <si>
    <t>GDB021123</t>
  </si>
  <si>
    <t>TotalRedemption</t>
  </si>
  <si>
    <t>KN08033BGS27</t>
  </si>
  <si>
    <t>AGB031123</t>
  </si>
  <si>
    <t>KN74050GEI59</t>
  </si>
  <si>
    <t>LCG051125 Private Placement</t>
  </si>
  <si>
    <t>KN08033GCN62</t>
  </si>
  <si>
    <t>FAN040824 Private Placement</t>
  </si>
  <si>
    <t>USD</t>
  </si>
  <si>
    <t>KN74083NAK02</t>
  </si>
  <si>
    <t>VCG0724AA Private Placement</t>
  </si>
  <si>
    <t>KN7404851077</t>
  </si>
  <si>
    <t>TDC</t>
  </si>
  <si>
    <t>Dividend</t>
  </si>
  <si>
    <t>KN74083NAS38</t>
  </si>
  <si>
    <t>VCN080524</t>
  </si>
  <si>
    <t>KN74083CIC49</t>
  </si>
  <si>
    <t>VCB091123</t>
  </si>
  <si>
    <t>KN74083NAO24</t>
  </si>
  <si>
    <t>VCG081126</t>
  </si>
  <si>
    <t>KN24033GAB16</t>
  </si>
  <si>
    <t>DMG200624</t>
  </si>
  <si>
    <t>KN74050CHJ91</t>
  </si>
  <si>
    <t>LCB101123</t>
  </si>
  <si>
    <t>KN34033GAC89</t>
  </si>
  <si>
    <t>GDG151130 Private Placement</t>
  </si>
  <si>
    <t>KN34033GAD62</t>
  </si>
  <si>
    <t>GDG1530AA Private Placement</t>
  </si>
  <si>
    <t>KN74050GCY28</t>
  </si>
  <si>
    <t>FLG071124 Private Placement</t>
  </si>
  <si>
    <t>KN74083NAH56</t>
  </si>
  <si>
    <t>VCG070524</t>
  </si>
  <si>
    <t>KN08033GCZ92</t>
  </si>
  <si>
    <t>KN34033GAB07</t>
  </si>
  <si>
    <t>GDG251140 Private Placement</t>
  </si>
  <si>
    <t>KN34033GAH76</t>
  </si>
  <si>
    <t>GDG1530AB Private Placement</t>
  </si>
  <si>
    <t>KN08033GBP20</t>
  </si>
  <si>
    <t>AGG051125 Private Placement</t>
  </si>
  <si>
    <t>KN74050CHK64</t>
  </si>
  <si>
    <t>LCB171123</t>
  </si>
  <si>
    <t>KN74083NBA11</t>
  </si>
  <si>
    <t>VCG070526 Private Placement</t>
  </si>
  <si>
    <t>KN24033GAJ42</t>
  </si>
  <si>
    <t>DMG071129</t>
  </si>
  <si>
    <t>KN74048GAB97</t>
  </si>
  <si>
    <t>KNG450457</t>
  </si>
  <si>
    <t>KN74048GAC70</t>
  </si>
  <si>
    <t>FKG200432</t>
  </si>
  <si>
    <t>KN74050GBQ03</t>
  </si>
  <si>
    <t>LCG101124</t>
  </si>
  <si>
    <t>KN08033GCF39</t>
  </si>
  <si>
    <t>AGN201125 Private Placement</t>
  </si>
  <si>
    <t>KN74050GBM98</t>
  </si>
  <si>
    <t>LCG100524</t>
  </si>
  <si>
    <t>KN74050GDT24</t>
  </si>
  <si>
    <t>LCG101129</t>
  </si>
  <si>
    <t>KN08033GBM98</t>
  </si>
  <si>
    <t>AGG070527 Private Placement</t>
  </si>
  <si>
    <t>KN08033BGT00</t>
  </si>
  <si>
    <t>AGB231123</t>
  </si>
  <si>
    <t>KN74050GCT33</t>
  </si>
  <si>
    <t>LCG071124</t>
  </si>
  <si>
    <t>KN74050GDB16</t>
  </si>
  <si>
    <t>LCG1124AA Private Placement</t>
  </si>
  <si>
    <t>KN08033GCL07</t>
  </si>
  <si>
    <t>AGN251123</t>
  </si>
  <si>
    <t>KN08033GBG21</t>
  </si>
  <si>
    <t>AGG100525 Private Placement</t>
  </si>
  <si>
    <t>KN74083NAP98</t>
  </si>
  <si>
    <t>VCG101128</t>
  </si>
  <si>
    <t>KN08033GCU06</t>
  </si>
  <si>
    <t>AGG1129AA Private Placement</t>
  </si>
  <si>
    <t>KN08033GCV88</t>
  </si>
  <si>
    <t>AGG1129AB Private Placement</t>
  </si>
  <si>
    <t>KN25516MDQ52</t>
  </si>
  <si>
    <t>HMB281123 Private Placement</t>
  </si>
  <si>
    <t>KN74083NAV66</t>
  </si>
  <si>
    <t>FVG071126 Private Placement</t>
  </si>
  <si>
    <t>KN08033GCW61</t>
  </si>
  <si>
    <t>AGG1129AC Private Placement</t>
  </si>
  <si>
    <t>KN25516MDW21</t>
  </si>
  <si>
    <t>HMB300524 Private Placement</t>
  </si>
  <si>
    <t>AGG050528 Private Placement</t>
  </si>
  <si>
    <t>N08033GCR76</t>
  </si>
  <si>
    <t>AGG071129</t>
  </si>
  <si>
    <t>KN08033GCR76</t>
  </si>
  <si>
    <t>ISIN</t>
  </si>
  <si>
    <t>TRADING SYMBOL</t>
  </si>
  <si>
    <t>PAYMENT TYPE</t>
  </si>
  <si>
    <t>PAYMENT DATE</t>
  </si>
  <si>
    <t>RATE</t>
  </si>
  <si>
    <t>QUANTITY</t>
  </si>
  <si>
    <t>INTEREST/DIVIDEND</t>
  </si>
  <si>
    <t>CURRENCY</t>
  </si>
  <si>
    <t>RATE2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</si>
</sst>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_-&quot;$&quot;* #,##0.00_-;\-&quot;$&quot;* #,##0.00_-;_-&quot;$&quot;* &quot;-&quot;??_-;_-@_-"/>
    <numFmt numFmtId="166" formatCode="&quot;$&quot;#,##0.000_);[Red]\(&quot;$&quot;#,##0.000\)"/>
    <numFmt numFmtId="167" formatCode="&quot;$&quot;#,##0.0000_);[Red]\(&quot;$&quot;#,##0.0000\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9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165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8">
    <xf numFmtId="0" fontId="0" fillId="0" borderId="0" xfId="0"/>
    <xf numFmtId="0" fontId="19" fillId="0" borderId="0" xfId="0" applyFont="1"/>
    <xf numFmtId="0" fontId="20" fillId="0" borderId="10" xfId="0" applyFont="1" applyBorder="1"/>
    <xf numFmtId="15" fontId="20" fillId="0" borderId="10" xfId="0" applyNumberFormat="1" applyFont="1" applyBorder="1"/>
    <xf numFmtId="10" fontId="20" fillId="0" borderId="10" xfId="47" applyNumberFormat="1" applyFont="1" applyFill="1" applyBorder="1"/>
    <xf numFmtId="8" fontId="20" fillId="0" borderId="10" xfId="0" applyNumberFormat="1" applyFont="1" applyBorder="1"/>
    <xf numFmtId="164" fontId="20" fillId="0" borderId="10" xfId="42" applyNumberFormat="1" applyFont="1" applyFill="1" applyBorder="1"/>
    <xf numFmtId="0" fontId="20" fillId="0" borderId="0" xfId="0" applyFont="1"/>
    <xf numFmtId="164" fontId="20" fillId="0" borderId="10" xfId="0" applyNumberFormat="1" applyFont="1" applyBorder="1"/>
    <xf numFmtId="165" fontId="20" fillId="0" borderId="0" xfId="45" applyFont="1" applyFill="1"/>
    <xf numFmtId="164" fontId="19" fillId="0" borderId="10" xfId="0" applyNumberFormat="1" applyFont="1" applyBorder="1"/>
    <xf numFmtId="166" fontId="20" fillId="0" borderId="0" xfId="0" applyNumberFormat="1" applyFont="1"/>
    <xf numFmtId="164" fontId="20" fillId="0" borderId="0" xfId="0" applyNumberFormat="1" applyFont="1"/>
    <xf numFmtId="8" fontId="20" fillId="0" borderId="0" xfId="0" applyNumberFormat="1" applyFont="1"/>
    <xf numFmtId="167" fontId="20" fillId="0" borderId="0" xfId="0" applyNumberFormat="1" applyFont="1"/>
    <xf numFmtId="0" fontId="13" fillId="0" borderId="11" xfId="0" applyFont="1" applyBorder="1"/>
    <xf numFmtId="164" fontId="13" fillId="0" borderId="11" xfId="0" applyNumberFormat="1" applyFont="1" applyBorder="1"/>
    <xf numFmtId="44" fontId="20" fillId="0" borderId="10" xfId="48" applyFont="1" applyFill="1" applyBorder="1"/>
  </cellXfs>
  <cellStyles count="49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Comma 2" xfId="43" xr:uid="{0CC97CF7-F744-4272-8D94-EDEC414CFC1B}"/>
    <cellStyle name="Currency" xfId="48" builtinId="4"/>
    <cellStyle name="Currency 2" xfId="45" xr:uid="{E90B20EB-EF1E-4C69-9FB0-EA70F2A5F531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4" xr:uid="{6DAEA3F7-FBC5-45AB-A224-D535F704716F}"/>
    <cellStyle name="Note" xfId="15" builtinId="10" customBuiltin="1"/>
    <cellStyle name="Output" xfId="10" builtinId="21" customBuiltin="1"/>
    <cellStyle name="Percent" xfId="47" builtinId="5"/>
    <cellStyle name="Percent 2" xfId="46" xr:uid="{8989151A-FE4F-4EF5-A8E2-3BCC01C8FF8F}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4" formatCode="&quot;$&quot;#,##0.0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51A9B4B-3AEA-4620-8C86-B45CEB2F8F23}" name="Table1" displayName="Table1" ref="A1:I87" totalsRowShown="0" headerRowDxfId="0" dataDxfId="11" headerRowBorderDxfId="12" tableBorderDxfId="10">
  <autoFilter ref="A1:I87" xr:uid="{751A9B4B-3AEA-4620-8C86-B45CEB2F8F23}"/>
  <tableColumns count="9">
    <tableColumn id="1" xr3:uid="{055832D7-9E04-47BC-89CB-7A6FC46212D0}" name="ISIN" dataDxfId="9"/>
    <tableColumn id="2" xr3:uid="{91617A4C-96D8-4883-9AB5-67593BCF4625}" name="TRADING SYMBOL" dataDxfId="8"/>
    <tableColumn id="3" xr3:uid="{50320F78-6F82-4608-81B5-DF144E34B7F8}" name="PAYMENT TYPE" dataDxfId="7"/>
    <tableColumn id="4" xr3:uid="{4468F959-2C21-428F-9E53-37D0C54CF7FA}" name="PAYMENT DATE" dataDxfId="6"/>
    <tableColumn id="7" xr3:uid="{286C7477-2723-42F6-9B70-F5D7CBADAA1C}" name="RATE" dataDxfId="5"/>
    <tableColumn id="15" xr3:uid="{FE5A0132-3946-4405-9A6C-8C19FC14D0B7}" name="RATE2" dataDxfId="4" dataCellStyle="Percent">
      <calculatedColumnFormula>Table1[[#This Row],[RATE]]/100</calculatedColumnFormula>
    </tableColumn>
    <tableColumn id="8" xr3:uid="{F42D7C03-EAB8-4F73-9EF9-36AE77E52245}" name="QUANTITY" dataDxfId="3"/>
    <tableColumn id="9" xr3:uid="{B4A7411F-A553-45E2-8CB4-7BA31D05C7E3}" name="INTEREST/DIVIDEND" dataDxfId="2"/>
    <tableColumn id="10" xr3:uid="{CAD01CB5-3B12-45FD-8531-695A5B26D02A}" name="CURRENCY" dataDxfId="1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"/>
  <sheetViews>
    <sheetView showGridLines="0" tabSelected="1" workbookViewId="0">
      <selection activeCell="H102" sqref="H102"/>
    </sheetView>
  </sheetViews>
  <sheetFormatPr defaultRowHeight="15" x14ac:dyDescent="0.25"/>
  <cols>
    <col min="1" max="1" width="15.140625" style="7" bestFit="1" customWidth="1"/>
    <col min="2" max="2" width="27.7109375" style="7" bestFit="1" customWidth="1"/>
    <col min="3" max="3" width="17" style="7" bestFit="1" customWidth="1"/>
    <col min="4" max="4" width="17.42578125" style="7" bestFit="1" customWidth="1"/>
    <col min="5" max="5" width="7.7109375" style="7" hidden="1" customWidth="1"/>
    <col min="6" max="6" width="11.28515625" style="7" bestFit="1" customWidth="1"/>
    <col min="7" max="7" width="15.5703125" style="7" bestFit="1" customWidth="1"/>
    <col min="8" max="8" width="21.28515625" style="12" bestFit="1" customWidth="1"/>
    <col min="9" max="9" width="12.85546875" style="7" bestFit="1" customWidth="1"/>
    <col min="10" max="10" width="14.140625" style="7" bestFit="1" customWidth="1"/>
    <col min="11" max="16384" width="9.140625" style="7"/>
  </cols>
  <sheetData>
    <row r="1" spans="1:9" s="1" customFormat="1" x14ac:dyDescent="0.25">
      <c r="A1" s="15" t="s">
        <v>107</v>
      </c>
      <c r="B1" s="15" t="s">
        <v>108</v>
      </c>
      <c r="C1" s="15" t="s">
        <v>109</v>
      </c>
      <c r="D1" s="15" t="s">
        <v>110</v>
      </c>
      <c r="E1" s="15" t="s">
        <v>111</v>
      </c>
      <c r="F1" s="15" t="s">
        <v>115</v>
      </c>
      <c r="G1" s="15" t="s">
        <v>112</v>
      </c>
      <c r="H1" s="16" t="s">
        <v>113</v>
      </c>
      <c r="I1" s="15" t="s">
        <v>114</v>
      </c>
    </row>
    <row r="2" spans="1:9" x14ac:dyDescent="0.25">
      <c r="A2" s="2" t="s">
        <v>0</v>
      </c>
      <c r="B2" s="2" t="s">
        <v>1</v>
      </c>
      <c r="C2" s="2" t="s">
        <v>2</v>
      </c>
      <c r="D2" s="3">
        <v>45231</v>
      </c>
      <c r="E2" s="2">
        <v>6.5</v>
      </c>
      <c r="F2" s="4">
        <f>Table1[[#This Row],[RATE]]/100</f>
        <v>6.5000000000000002E-2</v>
      </c>
      <c r="G2" s="5">
        <v>5186657</v>
      </c>
      <c r="H2" s="6">
        <v>168566.34424603175</v>
      </c>
      <c r="I2" s="2" t="s">
        <v>3</v>
      </c>
    </row>
    <row r="3" spans="1:9" x14ac:dyDescent="0.25">
      <c r="A3" s="2" t="s">
        <v>0</v>
      </c>
      <c r="B3" s="2" t="s">
        <v>1</v>
      </c>
      <c r="C3" s="2" t="s">
        <v>4</v>
      </c>
      <c r="D3" s="3">
        <v>45231</v>
      </c>
      <c r="E3" s="2"/>
      <c r="F3" s="4"/>
      <c r="G3" s="5">
        <v>5186657</v>
      </c>
      <c r="H3" s="8">
        <v>0</v>
      </c>
      <c r="I3" s="2" t="s">
        <v>3</v>
      </c>
    </row>
    <row r="4" spans="1:9" x14ac:dyDescent="0.25">
      <c r="A4" s="2" t="s">
        <v>5</v>
      </c>
      <c r="B4" s="2" t="s">
        <v>6</v>
      </c>
      <c r="C4" s="2" t="s">
        <v>2</v>
      </c>
      <c r="D4" s="3">
        <v>45231</v>
      </c>
      <c r="E4" s="2">
        <v>6.5</v>
      </c>
      <c r="F4" s="4">
        <f>Table1[[#This Row],[RATE]]/100</f>
        <v>6.5000000000000002E-2</v>
      </c>
      <c r="G4" s="5">
        <v>5186657</v>
      </c>
      <c r="H4" s="6">
        <v>168566.34424603175</v>
      </c>
      <c r="I4" s="2" t="s">
        <v>3</v>
      </c>
    </row>
    <row r="5" spans="1:9" x14ac:dyDescent="0.25">
      <c r="A5" s="2" t="s">
        <v>5</v>
      </c>
      <c r="B5" s="2" t="s">
        <v>6</v>
      </c>
      <c r="C5" s="2" t="s">
        <v>4</v>
      </c>
      <c r="D5" s="3">
        <v>45231</v>
      </c>
      <c r="E5" s="2"/>
      <c r="F5" s="4"/>
      <c r="G5" s="5">
        <v>5186657</v>
      </c>
      <c r="H5" s="8">
        <v>0</v>
      </c>
      <c r="I5" s="2" t="s">
        <v>3</v>
      </c>
    </row>
    <row r="6" spans="1:9" x14ac:dyDescent="0.25">
      <c r="A6" s="2" t="s">
        <v>7</v>
      </c>
      <c r="B6" s="2" t="s">
        <v>8</v>
      </c>
      <c r="C6" s="2" t="s">
        <v>2</v>
      </c>
      <c r="D6" s="3">
        <v>45231</v>
      </c>
      <c r="E6" s="2">
        <v>6.5</v>
      </c>
      <c r="F6" s="4">
        <f>Table1[[#This Row],[RATE]]/100</f>
        <v>6.5000000000000002E-2</v>
      </c>
      <c r="G6" s="5">
        <v>5186657</v>
      </c>
      <c r="H6" s="6">
        <v>168566.34424603175</v>
      </c>
      <c r="I6" s="2" t="s">
        <v>3</v>
      </c>
    </row>
    <row r="7" spans="1:9" x14ac:dyDescent="0.25">
      <c r="A7" s="2" t="s">
        <v>7</v>
      </c>
      <c r="B7" s="2" t="s">
        <v>8</v>
      </c>
      <c r="C7" s="2" t="s">
        <v>4</v>
      </c>
      <c r="D7" s="3">
        <v>45231</v>
      </c>
      <c r="E7" s="2"/>
      <c r="F7" s="4"/>
      <c r="G7" s="5">
        <v>5186657</v>
      </c>
      <c r="H7" s="8">
        <v>0</v>
      </c>
      <c r="I7" s="2" t="s">
        <v>3</v>
      </c>
    </row>
    <row r="8" spans="1:9" x14ac:dyDescent="0.25">
      <c r="A8" s="2" t="s">
        <v>9</v>
      </c>
      <c r="B8" s="2" t="s">
        <v>10</v>
      </c>
      <c r="C8" s="2" t="s">
        <v>2</v>
      </c>
      <c r="D8" s="3">
        <v>45231</v>
      </c>
      <c r="E8" s="2">
        <v>6.5</v>
      </c>
      <c r="F8" s="4">
        <f>Table1[[#This Row],[RATE]]/100</f>
        <v>6.5000000000000002E-2</v>
      </c>
      <c r="G8" s="5">
        <v>5186657</v>
      </c>
      <c r="H8" s="6">
        <v>168566.34424603175</v>
      </c>
      <c r="I8" s="2" t="s">
        <v>3</v>
      </c>
    </row>
    <row r="9" spans="1:9" x14ac:dyDescent="0.25">
      <c r="A9" s="2" t="s">
        <v>9</v>
      </c>
      <c r="B9" s="2" t="s">
        <v>10</v>
      </c>
      <c r="C9" s="2" t="s">
        <v>4</v>
      </c>
      <c r="D9" s="3">
        <v>45231</v>
      </c>
      <c r="E9" s="2"/>
      <c r="F9" s="4"/>
      <c r="G9" s="5">
        <v>5186657</v>
      </c>
      <c r="H9" s="8">
        <v>0</v>
      </c>
      <c r="I9" s="2" t="s">
        <v>3</v>
      </c>
    </row>
    <row r="10" spans="1:9" x14ac:dyDescent="0.25">
      <c r="A10" s="2" t="s">
        <v>11</v>
      </c>
      <c r="B10" s="2" t="s">
        <v>12</v>
      </c>
      <c r="C10" s="2" t="s">
        <v>2</v>
      </c>
      <c r="D10" s="3">
        <v>45231</v>
      </c>
      <c r="E10" s="2">
        <v>6.5</v>
      </c>
      <c r="F10" s="4">
        <f>Table1[[#This Row],[RATE]]/100</f>
        <v>6.5000000000000002E-2</v>
      </c>
      <c r="G10" s="5">
        <v>5186657</v>
      </c>
      <c r="H10" s="6">
        <v>168566.34424603175</v>
      </c>
      <c r="I10" s="2" t="s">
        <v>3</v>
      </c>
    </row>
    <row r="11" spans="1:9" x14ac:dyDescent="0.25">
      <c r="A11" s="2" t="s">
        <v>11</v>
      </c>
      <c r="B11" s="2" t="s">
        <v>12</v>
      </c>
      <c r="C11" s="2" t="s">
        <v>4</v>
      </c>
      <c r="D11" s="3">
        <v>45231</v>
      </c>
      <c r="E11" s="2"/>
      <c r="F11" s="4"/>
      <c r="G11" s="5">
        <v>5186657</v>
      </c>
      <c r="H11" s="8">
        <v>0</v>
      </c>
      <c r="I11" s="2" t="s">
        <v>3</v>
      </c>
    </row>
    <row r="12" spans="1:9" x14ac:dyDescent="0.25">
      <c r="A12" s="2" t="s">
        <v>13</v>
      </c>
      <c r="B12" s="2" t="s">
        <v>14</v>
      </c>
      <c r="C12" s="2" t="s">
        <v>2</v>
      </c>
      <c r="D12" s="3">
        <v>45231</v>
      </c>
      <c r="E12" s="2">
        <v>6.5</v>
      </c>
      <c r="F12" s="4">
        <f>Table1[[#This Row],[RATE]]/100</f>
        <v>6.5000000000000002E-2</v>
      </c>
      <c r="G12" s="5">
        <v>5186657</v>
      </c>
      <c r="H12" s="6">
        <v>168566.34424603175</v>
      </c>
      <c r="I12" s="2" t="s">
        <v>3</v>
      </c>
    </row>
    <row r="13" spans="1:9" x14ac:dyDescent="0.25">
      <c r="A13" s="2" t="s">
        <v>13</v>
      </c>
      <c r="B13" s="2" t="s">
        <v>14</v>
      </c>
      <c r="C13" s="2" t="s">
        <v>4</v>
      </c>
      <c r="D13" s="3">
        <v>45231</v>
      </c>
      <c r="E13" s="2"/>
      <c r="F13" s="4"/>
      <c r="G13" s="5">
        <v>5186657</v>
      </c>
      <c r="H13" s="8">
        <v>0</v>
      </c>
      <c r="I13" s="2" t="s">
        <v>3</v>
      </c>
    </row>
    <row r="14" spans="1:9" x14ac:dyDescent="0.25">
      <c r="A14" s="2" t="s">
        <v>15</v>
      </c>
      <c r="B14" s="2" t="s">
        <v>16</v>
      </c>
      <c r="C14" s="2" t="s">
        <v>2</v>
      </c>
      <c r="D14" s="3">
        <v>45231</v>
      </c>
      <c r="E14" s="2">
        <v>6.5</v>
      </c>
      <c r="F14" s="4">
        <f>Table1[[#This Row],[RATE]]/100</f>
        <v>6.5000000000000002E-2</v>
      </c>
      <c r="G14" s="5">
        <v>5186657</v>
      </c>
      <c r="H14" s="6">
        <v>168566.34424603175</v>
      </c>
      <c r="I14" s="2" t="s">
        <v>3</v>
      </c>
    </row>
    <row r="15" spans="1:9" x14ac:dyDescent="0.25">
      <c r="A15" s="2" t="s">
        <v>15</v>
      </c>
      <c r="B15" s="2" t="s">
        <v>16</v>
      </c>
      <c r="C15" s="2" t="s">
        <v>4</v>
      </c>
      <c r="D15" s="3">
        <v>45231</v>
      </c>
      <c r="E15" s="2"/>
      <c r="F15" s="4"/>
      <c r="G15" s="5">
        <v>5186657</v>
      </c>
      <c r="H15" s="8">
        <v>0</v>
      </c>
      <c r="I15" s="2" t="s">
        <v>3</v>
      </c>
    </row>
    <row r="16" spans="1:9" x14ac:dyDescent="0.25">
      <c r="A16" s="2" t="s">
        <v>17</v>
      </c>
      <c r="B16" s="2" t="s">
        <v>18</v>
      </c>
      <c r="C16" s="2" t="s">
        <v>2</v>
      </c>
      <c r="D16" s="3">
        <v>45231</v>
      </c>
      <c r="E16" s="2">
        <v>7.5</v>
      </c>
      <c r="F16" s="4">
        <f>Table1[[#This Row],[RATE]]/100</f>
        <v>7.4999999999999997E-2</v>
      </c>
      <c r="G16" s="5">
        <v>2093919</v>
      </c>
      <c r="H16" s="6">
        <v>78521.959459459467</v>
      </c>
      <c r="I16" s="2" t="s">
        <v>3</v>
      </c>
    </row>
    <row r="17" spans="1:9" x14ac:dyDescent="0.25">
      <c r="A17" s="2" t="s">
        <v>17</v>
      </c>
      <c r="B17" s="2" t="s">
        <v>18</v>
      </c>
      <c r="C17" s="2" t="s">
        <v>4</v>
      </c>
      <c r="D17" s="3">
        <v>45231</v>
      </c>
      <c r="E17" s="2"/>
      <c r="F17" s="4"/>
      <c r="G17" s="5">
        <v>2093919</v>
      </c>
      <c r="H17" s="6">
        <v>58164.414414414416</v>
      </c>
      <c r="I17" s="2" t="s">
        <v>3</v>
      </c>
    </row>
    <row r="18" spans="1:9" x14ac:dyDescent="0.25">
      <c r="A18" s="2" t="s">
        <v>19</v>
      </c>
      <c r="B18" s="2" t="s">
        <v>20</v>
      </c>
      <c r="C18" s="2" t="s">
        <v>21</v>
      </c>
      <c r="D18" s="3">
        <v>45232</v>
      </c>
      <c r="E18" s="2"/>
      <c r="F18" s="4"/>
      <c r="G18" s="5">
        <v>15000000</v>
      </c>
      <c r="H18" s="8">
        <v>15000000</v>
      </c>
      <c r="I18" s="2" t="s">
        <v>3</v>
      </c>
    </row>
    <row r="19" spans="1:9" x14ac:dyDescent="0.25">
      <c r="A19" s="2" t="s">
        <v>22</v>
      </c>
      <c r="B19" s="2" t="s">
        <v>23</v>
      </c>
      <c r="C19" s="2" t="s">
        <v>21</v>
      </c>
      <c r="D19" s="3">
        <v>45233</v>
      </c>
      <c r="E19" s="2"/>
      <c r="F19" s="4"/>
      <c r="G19" s="5">
        <v>25000000</v>
      </c>
      <c r="H19" s="8">
        <v>25000000</v>
      </c>
      <c r="I19" s="2" t="s">
        <v>3</v>
      </c>
    </row>
    <row r="20" spans="1:9" x14ac:dyDescent="0.25">
      <c r="A20" s="2" t="s">
        <v>24</v>
      </c>
      <c r="B20" s="2" t="s">
        <v>25</v>
      </c>
      <c r="C20" s="2" t="s">
        <v>2</v>
      </c>
      <c r="D20" s="3">
        <v>45233</v>
      </c>
      <c r="E20" s="2">
        <v>6.5</v>
      </c>
      <c r="F20" s="4">
        <f>Table1[[#This Row],[RATE]]/100</f>
        <v>6.5000000000000002E-2</v>
      </c>
      <c r="G20" s="5">
        <v>5570000</v>
      </c>
      <c r="H20" s="8">
        <v>181025</v>
      </c>
      <c r="I20" s="2" t="s">
        <v>3</v>
      </c>
    </row>
    <row r="21" spans="1:9" x14ac:dyDescent="0.25">
      <c r="A21" s="2" t="s">
        <v>26</v>
      </c>
      <c r="B21" s="2" t="s">
        <v>27</v>
      </c>
      <c r="C21" s="2" t="s">
        <v>2</v>
      </c>
      <c r="D21" s="3">
        <v>45234</v>
      </c>
      <c r="E21" s="2">
        <v>7</v>
      </c>
      <c r="F21" s="4">
        <f>Table1[[#This Row],[RATE]]/100</f>
        <v>7.0000000000000007E-2</v>
      </c>
      <c r="G21" s="5">
        <v>1293749</v>
      </c>
      <c r="H21" s="8">
        <f>45281.22/2</f>
        <v>22640.61</v>
      </c>
      <c r="I21" s="2" t="s">
        <v>28</v>
      </c>
    </row>
    <row r="22" spans="1:9" x14ac:dyDescent="0.25">
      <c r="A22" s="2" t="s">
        <v>29</v>
      </c>
      <c r="B22" s="2" t="s">
        <v>30</v>
      </c>
      <c r="C22" s="2" t="s">
        <v>2</v>
      </c>
      <c r="D22" s="3">
        <v>45235</v>
      </c>
      <c r="E22" s="2">
        <v>7.5</v>
      </c>
      <c r="F22" s="4">
        <f>Table1[[#This Row],[RATE]]/100</f>
        <v>7.4999999999999997E-2</v>
      </c>
      <c r="G22" s="5">
        <v>2142856</v>
      </c>
      <c r="H22" s="8">
        <v>80357.14</v>
      </c>
      <c r="I22" s="2" t="s">
        <v>3</v>
      </c>
    </row>
    <row r="23" spans="1:9" x14ac:dyDescent="0.25">
      <c r="A23" s="2" t="s">
        <v>29</v>
      </c>
      <c r="B23" s="2" t="s">
        <v>30</v>
      </c>
      <c r="C23" s="2" t="s">
        <v>4</v>
      </c>
      <c r="D23" s="3">
        <v>45235</v>
      </c>
      <c r="E23" s="2"/>
      <c r="F23" s="4"/>
      <c r="G23" s="5">
        <v>2142856</v>
      </c>
      <c r="H23" s="8">
        <v>1071429</v>
      </c>
      <c r="I23" s="2" t="s">
        <v>3</v>
      </c>
    </row>
    <row r="24" spans="1:9" x14ac:dyDescent="0.25">
      <c r="A24" s="2" t="s">
        <v>31</v>
      </c>
      <c r="B24" s="2" t="s">
        <v>32</v>
      </c>
      <c r="C24" s="2" t="s">
        <v>33</v>
      </c>
      <c r="D24" s="3">
        <v>45236</v>
      </c>
      <c r="E24" s="2"/>
      <c r="F24" s="17">
        <v>0.05</v>
      </c>
      <c r="G24" s="5">
        <v>52000000</v>
      </c>
      <c r="H24" s="8">
        <v>2600000</v>
      </c>
      <c r="I24" s="2" t="s">
        <v>3</v>
      </c>
    </row>
    <row r="25" spans="1:9" x14ac:dyDescent="0.25">
      <c r="A25" s="2" t="s">
        <v>34</v>
      </c>
      <c r="B25" s="2" t="s">
        <v>35</v>
      </c>
      <c r="C25" s="2" t="s">
        <v>2</v>
      </c>
      <c r="D25" s="3">
        <v>45238</v>
      </c>
      <c r="E25" s="2">
        <v>6.25</v>
      </c>
      <c r="F25" s="4">
        <f>Table1[[#This Row],[RATE]]/100</f>
        <v>6.25E-2</v>
      </c>
      <c r="G25" s="5">
        <v>3532800</v>
      </c>
      <c r="H25" s="8">
        <v>110400</v>
      </c>
      <c r="I25" s="2" t="s">
        <v>3</v>
      </c>
    </row>
    <row r="26" spans="1:9" x14ac:dyDescent="0.25">
      <c r="A26" s="2" t="s">
        <v>34</v>
      </c>
      <c r="B26" s="2" t="s">
        <v>35</v>
      </c>
      <c r="C26" s="2" t="s">
        <v>4</v>
      </c>
      <c r="D26" s="3">
        <v>45238</v>
      </c>
      <c r="E26" s="2"/>
      <c r="F26" s="4"/>
      <c r="G26" s="5">
        <v>3532800</v>
      </c>
      <c r="H26" s="8">
        <v>1766400</v>
      </c>
      <c r="I26" s="2" t="s">
        <v>3</v>
      </c>
    </row>
    <row r="27" spans="1:9" x14ac:dyDescent="0.25">
      <c r="A27" s="2" t="s">
        <v>36</v>
      </c>
      <c r="B27" s="2" t="s">
        <v>37</v>
      </c>
      <c r="C27" s="2" t="s">
        <v>21</v>
      </c>
      <c r="D27" s="3">
        <v>45239</v>
      </c>
      <c r="E27" s="2"/>
      <c r="F27" s="4"/>
      <c r="G27" s="5">
        <v>28000000</v>
      </c>
      <c r="H27" s="8">
        <v>28000000</v>
      </c>
      <c r="I27" s="2" t="s">
        <v>3</v>
      </c>
    </row>
    <row r="28" spans="1:9" x14ac:dyDescent="0.25">
      <c r="A28" s="2" t="s">
        <v>38</v>
      </c>
      <c r="B28" s="2" t="s">
        <v>39</v>
      </c>
      <c r="C28" s="2" t="s">
        <v>2</v>
      </c>
      <c r="D28" s="3">
        <v>45239</v>
      </c>
      <c r="E28" s="2">
        <v>7.25</v>
      </c>
      <c r="F28" s="4">
        <f>Table1[[#This Row],[RATE]]/100</f>
        <v>7.2499999999999995E-2</v>
      </c>
      <c r="G28" s="5">
        <v>15000000</v>
      </c>
      <c r="H28" s="8">
        <v>543750</v>
      </c>
      <c r="I28" s="2" t="s">
        <v>3</v>
      </c>
    </row>
    <row r="29" spans="1:9" x14ac:dyDescent="0.25">
      <c r="A29" s="2" t="s">
        <v>40</v>
      </c>
      <c r="B29" s="2" t="s">
        <v>41</v>
      </c>
      <c r="C29" s="2" t="s">
        <v>2</v>
      </c>
      <c r="D29" s="3">
        <v>45240</v>
      </c>
      <c r="E29" s="2">
        <v>3.5</v>
      </c>
      <c r="F29" s="4">
        <f>Table1[[#This Row],[RATE]]/100</f>
        <v>3.5000000000000003E-2</v>
      </c>
      <c r="G29" s="5">
        <v>3009350</v>
      </c>
      <c r="H29" s="8">
        <v>52663.63</v>
      </c>
      <c r="I29" s="2" t="s">
        <v>3</v>
      </c>
    </row>
    <row r="30" spans="1:9" x14ac:dyDescent="0.25">
      <c r="A30" s="2" t="s">
        <v>40</v>
      </c>
      <c r="B30" s="2" t="s">
        <v>41</v>
      </c>
      <c r="C30" s="2" t="s">
        <v>4</v>
      </c>
      <c r="D30" s="3">
        <v>45240</v>
      </c>
      <c r="E30" s="2"/>
      <c r="F30" s="4"/>
      <c r="G30" s="5">
        <v>3009350</v>
      </c>
      <c r="H30" s="8">
        <v>0</v>
      </c>
      <c r="I30" s="2" t="s">
        <v>3</v>
      </c>
    </row>
    <row r="31" spans="1:9" x14ac:dyDescent="0.25">
      <c r="A31" s="2" t="s">
        <v>42</v>
      </c>
      <c r="B31" s="2" t="s">
        <v>43</v>
      </c>
      <c r="C31" s="2" t="s">
        <v>21</v>
      </c>
      <c r="D31" s="3">
        <v>45240</v>
      </c>
      <c r="E31" s="2"/>
      <c r="F31" s="4"/>
      <c r="G31" s="5">
        <v>16000000</v>
      </c>
      <c r="H31" s="8">
        <v>16000000</v>
      </c>
      <c r="I31" s="2" t="s">
        <v>3</v>
      </c>
    </row>
    <row r="32" spans="1:9" x14ac:dyDescent="0.25">
      <c r="A32" s="2" t="s">
        <v>44</v>
      </c>
      <c r="B32" s="2" t="s">
        <v>45</v>
      </c>
      <c r="C32" s="2" t="s">
        <v>2</v>
      </c>
      <c r="D32" s="3">
        <v>45242</v>
      </c>
      <c r="E32" s="2">
        <v>7</v>
      </c>
      <c r="F32" s="4">
        <f>Table1[[#This Row],[RATE]]/100</f>
        <v>7.0000000000000007E-2</v>
      </c>
      <c r="G32" s="2"/>
      <c r="H32" s="8"/>
      <c r="I32" s="2" t="s">
        <v>3</v>
      </c>
    </row>
    <row r="33" spans="1:9" x14ac:dyDescent="0.25">
      <c r="A33" s="2" t="s">
        <v>44</v>
      </c>
      <c r="B33" s="2" t="s">
        <v>45</v>
      </c>
      <c r="C33" s="2" t="s">
        <v>4</v>
      </c>
      <c r="D33" s="3">
        <v>45242</v>
      </c>
      <c r="E33" s="2"/>
      <c r="F33" s="4"/>
      <c r="G33" s="2"/>
      <c r="H33" s="8"/>
      <c r="I33" s="2" t="s">
        <v>3</v>
      </c>
    </row>
    <row r="34" spans="1:9" x14ac:dyDescent="0.25">
      <c r="A34" s="2" t="s">
        <v>46</v>
      </c>
      <c r="B34" s="2" t="s">
        <v>47</v>
      </c>
      <c r="C34" s="2" t="s">
        <v>2</v>
      </c>
      <c r="D34" s="3">
        <v>45242</v>
      </c>
      <c r="E34" s="2">
        <v>7</v>
      </c>
      <c r="F34" s="4">
        <f>Table1[[#This Row],[RATE]]/100</f>
        <v>7.0000000000000007E-2</v>
      </c>
      <c r="G34" s="5">
        <v>29821705</v>
      </c>
      <c r="H34" s="8">
        <v>1043759.65</v>
      </c>
      <c r="I34" s="2" t="s">
        <v>3</v>
      </c>
    </row>
    <row r="35" spans="1:9" x14ac:dyDescent="0.25">
      <c r="A35" s="2" t="s">
        <v>46</v>
      </c>
      <c r="B35" s="2" t="s">
        <v>47</v>
      </c>
      <c r="C35" s="2" t="s">
        <v>4</v>
      </c>
      <c r="D35" s="3">
        <v>45242</v>
      </c>
      <c r="E35" s="2"/>
      <c r="F35" s="4"/>
      <c r="G35" s="5">
        <v>29821705</v>
      </c>
      <c r="H35" s="8">
        <v>2130121.6896551726</v>
      </c>
      <c r="I35" s="2" t="s">
        <v>3</v>
      </c>
    </row>
    <row r="36" spans="1:9" x14ac:dyDescent="0.25">
      <c r="A36" s="2" t="s">
        <v>48</v>
      </c>
      <c r="B36" s="2" t="s">
        <v>49</v>
      </c>
      <c r="C36" s="2" t="s">
        <v>2</v>
      </c>
      <c r="D36" s="3">
        <v>45243</v>
      </c>
      <c r="E36" s="2">
        <v>6.5</v>
      </c>
      <c r="F36" s="4">
        <f>Table1[[#This Row],[RATE]]/100</f>
        <v>6.5000000000000002E-2</v>
      </c>
      <c r="G36" s="5">
        <v>4000000</v>
      </c>
      <c r="H36" s="8">
        <v>130000</v>
      </c>
      <c r="I36" s="2" t="s">
        <v>28</v>
      </c>
    </row>
    <row r="37" spans="1:9" x14ac:dyDescent="0.25">
      <c r="A37" s="2" t="s">
        <v>50</v>
      </c>
      <c r="B37" s="2" t="s">
        <v>51</v>
      </c>
      <c r="C37" s="2" t="s">
        <v>2</v>
      </c>
      <c r="D37" s="3">
        <v>45244</v>
      </c>
      <c r="E37" s="2">
        <v>7.5</v>
      </c>
      <c r="F37" s="4">
        <f>Table1[[#This Row],[RATE]]/100</f>
        <v>7.4999999999999997E-2</v>
      </c>
      <c r="G37" s="5">
        <v>3571432</v>
      </c>
      <c r="H37" s="8">
        <v>133929</v>
      </c>
      <c r="I37" s="2" t="s">
        <v>3</v>
      </c>
    </row>
    <row r="38" spans="1:9" x14ac:dyDescent="0.25">
      <c r="A38" s="2" t="s">
        <v>50</v>
      </c>
      <c r="B38" s="2" t="s">
        <v>51</v>
      </c>
      <c r="C38" s="2" t="s">
        <v>4</v>
      </c>
      <c r="D38" s="3">
        <v>45244</v>
      </c>
      <c r="E38" s="2"/>
      <c r="F38" s="4"/>
      <c r="G38" s="5">
        <v>3571432</v>
      </c>
      <c r="H38" s="8">
        <v>1785714</v>
      </c>
      <c r="I38" s="2" t="s">
        <v>3</v>
      </c>
    </row>
    <row r="39" spans="1:9" x14ac:dyDescent="0.25">
      <c r="A39" s="2" t="s">
        <v>52</v>
      </c>
      <c r="B39" s="2" t="s">
        <v>103</v>
      </c>
      <c r="C39" s="2" t="s">
        <v>2</v>
      </c>
      <c r="D39" s="3">
        <v>45245</v>
      </c>
      <c r="E39" s="2">
        <v>6.5</v>
      </c>
      <c r="F39" s="4">
        <f>Table1[[#This Row],[RATE]]/100</f>
        <v>6.5000000000000002E-2</v>
      </c>
      <c r="G39" s="5">
        <v>10000000</v>
      </c>
      <c r="H39" s="8">
        <v>325000</v>
      </c>
      <c r="I39" s="2" t="s">
        <v>3</v>
      </c>
    </row>
    <row r="40" spans="1:9" x14ac:dyDescent="0.25">
      <c r="A40" s="2" t="s">
        <v>53</v>
      </c>
      <c r="B40" s="2" t="s">
        <v>54</v>
      </c>
      <c r="C40" s="2" t="s">
        <v>2</v>
      </c>
      <c r="D40" s="3">
        <v>45245</v>
      </c>
      <c r="E40" s="2">
        <v>3</v>
      </c>
      <c r="F40" s="4">
        <f>Table1[[#This Row],[RATE]]/100</f>
        <v>0.03</v>
      </c>
      <c r="G40" s="5">
        <v>100930530</v>
      </c>
      <c r="H40" s="8">
        <v>1513957.95</v>
      </c>
      <c r="I40" s="2" t="s">
        <v>3</v>
      </c>
    </row>
    <row r="41" spans="1:9" x14ac:dyDescent="0.25">
      <c r="A41" s="2" t="s">
        <v>53</v>
      </c>
      <c r="B41" s="2" t="s">
        <v>54</v>
      </c>
      <c r="C41" s="2" t="s">
        <v>4</v>
      </c>
      <c r="D41" s="3">
        <v>45245</v>
      </c>
      <c r="E41" s="2"/>
      <c r="F41" s="4"/>
      <c r="G41" s="5">
        <v>100930530</v>
      </c>
      <c r="H41" s="8">
        <v>0</v>
      </c>
      <c r="I41" s="2" t="s">
        <v>3</v>
      </c>
    </row>
    <row r="42" spans="1:9" x14ac:dyDescent="0.25">
      <c r="A42" s="2" t="s">
        <v>55</v>
      </c>
      <c r="B42" s="2" t="s">
        <v>56</v>
      </c>
      <c r="C42" s="2" t="s">
        <v>2</v>
      </c>
      <c r="D42" s="3">
        <v>45245</v>
      </c>
      <c r="E42" s="2">
        <v>3.5</v>
      </c>
      <c r="F42" s="4">
        <f>Table1[[#This Row],[RATE]]/100</f>
        <v>3.5000000000000003E-2</v>
      </c>
      <c r="G42" s="5">
        <v>4198085</v>
      </c>
      <c r="H42" s="8">
        <v>73466.460000000006</v>
      </c>
      <c r="I42" s="2" t="s">
        <v>3</v>
      </c>
    </row>
    <row r="43" spans="1:9" x14ac:dyDescent="0.25">
      <c r="A43" s="2" t="s">
        <v>55</v>
      </c>
      <c r="B43" s="2" t="s">
        <v>56</v>
      </c>
      <c r="C43" s="2" t="s">
        <v>4</v>
      </c>
      <c r="D43" s="3">
        <v>45245</v>
      </c>
      <c r="E43" s="2"/>
      <c r="F43" s="4"/>
      <c r="G43" s="5">
        <v>4198085</v>
      </c>
      <c r="H43" s="8">
        <v>279872.24</v>
      </c>
      <c r="I43" s="2" t="s">
        <v>3</v>
      </c>
    </row>
    <row r="44" spans="1:9" x14ac:dyDescent="0.25">
      <c r="A44" s="2" t="s">
        <v>57</v>
      </c>
      <c r="B44" s="2" t="s">
        <v>58</v>
      </c>
      <c r="C44" s="2" t="s">
        <v>2</v>
      </c>
      <c r="D44" s="3">
        <v>45246</v>
      </c>
      <c r="E44" s="2">
        <v>6</v>
      </c>
      <c r="F44" s="4">
        <f>Table1[[#This Row],[RATE]]/100</f>
        <v>0.06</v>
      </c>
      <c r="G44" s="5">
        <v>6625000</v>
      </c>
      <c r="H44" s="8">
        <v>198750</v>
      </c>
      <c r="I44" s="2" t="s">
        <v>3</v>
      </c>
    </row>
    <row r="45" spans="1:9" x14ac:dyDescent="0.25">
      <c r="A45" s="2" t="s">
        <v>57</v>
      </c>
      <c r="B45" s="2" t="s">
        <v>58</v>
      </c>
      <c r="C45" s="2" t="s">
        <v>4</v>
      </c>
      <c r="D45" s="3">
        <v>45246</v>
      </c>
      <c r="E45" s="2"/>
      <c r="F45" s="4"/>
      <c r="G45" s="5">
        <v>6625000</v>
      </c>
      <c r="H45" s="9">
        <v>1325000</v>
      </c>
      <c r="I45" s="2" t="s">
        <v>3</v>
      </c>
    </row>
    <row r="46" spans="1:9" x14ac:dyDescent="0.25">
      <c r="A46" s="2" t="s">
        <v>59</v>
      </c>
      <c r="B46" s="2" t="s">
        <v>60</v>
      </c>
      <c r="C46" s="2" t="s">
        <v>21</v>
      </c>
      <c r="D46" s="3">
        <v>45247</v>
      </c>
      <c r="E46" s="2"/>
      <c r="F46" s="4"/>
      <c r="G46" s="5">
        <v>16000000</v>
      </c>
      <c r="H46" s="8">
        <v>16000000</v>
      </c>
      <c r="I46" s="2" t="s">
        <v>3</v>
      </c>
    </row>
    <row r="47" spans="1:9" x14ac:dyDescent="0.25">
      <c r="A47" s="2" t="s">
        <v>61</v>
      </c>
      <c r="B47" s="2" t="s">
        <v>62</v>
      </c>
      <c r="C47" s="2" t="s">
        <v>2</v>
      </c>
      <c r="D47" s="3">
        <v>45247</v>
      </c>
      <c r="E47" s="2">
        <v>7</v>
      </c>
      <c r="F47" s="4">
        <f>Table1[[#This Row],[RATE]]/100</f>
        <v>7.0000000000000007E-2</v>
      </c>
      <c r="G47" s="5">
        <v>14855000</v>
      </c>
      <c r="H47" s="8">
        <v>519925</v>
      </c>
      <c r="I47" s="2" t="s">
        <v>3</v>
      </c>
    </row>
    <row r="48" spans="1:9" x14ac:dyDescent="0.25">
      <c r="A48" s="2" t="s">
        <v>63</v>
      </c>
      <c r="B48" s="2" t="s">
        <v>64</v>
      </c>
      <c r="C48" s="2" t="s">
        <v>2</v>
      </c>
      <c r="D48" s="3">
        <v>45248</v>
      </c>
      <c r="E48" s="2">
        <v>7</v>
      </c>
      <c r="F48" s="4">
        <f>Table1[[#This Row],[RATE]]/100</f>
        <v>7.0000000000000007E-2</v>
      </c>
      <c r="G48" s="5">
        <v>25000000</v>
      </c>
      <c r="H48" s="8">
        <v>875000</v>
      </c>
      <c r="I48" s="2" t="s">
        <v>3</v>
      </c>
    </row>
    <row r="49" spans="1:9" x14ac:dyDescent="0.25">
      <c r="A49" s="2" t="s">
        <v>65</v>
      </c>
      <c r="B49" s="2" t="s">
        <v>66</v>
      </c>
      <c r="C49" s="2" t="s">
        <v>2</v>
      </c>
      <c r="D49" s="3">
        <v>45248</v>
      </c>
      <c r="E49" s="2">
        <v>1.5</v>
      </c>
      <c r="F49" s="4">
        <f>Table1[[#This Row],[RATE]]/100</f>
        <v>1.4999999999999999E-2</v>
      </c>
      <c r="G49" s="5">
        <v>134406530</v>
      </c>
      <c r="H49" s="8">
        <v>168008.16250000001</v>
      </c>
      <c r="I49" s="2" t="s">
        <v>3</v>
      </c>
    </row>
    <row r="50" spans="1:9" x14ac:dyDescent="0.25">
      <c r="A50" s="2" t="s">
        <v>65</v>
      </c>
      <c r="B50" s="2" t="s">
        <v>66</v>
      </c>
      <c r="C50" s="2" t="s">
        <v>4</v>
      </c>
      <c r="D50" s="3">
        <v>45248</v>
      </c>
      <c r="E50" s="2"/>
      <c r="F50" s="4"/>
      <c r="G50" s="5">
        <v>134406530</v>
      </c>
      <c r="H50" s="8">
        <v>0</v>
      </c>
      <c r="I50" s="2" t="s">
        <v>3</v>
      </c>
    </row>
    <row r="51" spans="1:9" x14ac:dyDescent="0.25">
      <c r="A51" s="2" t="s">
        <v>67</v>
      </c>
      <c r="B51" s="2" t="s">
        <v>68</v>
      </c>
      <c r="C51" s="2" t="s">
        <v>2</v>
      </c>
      <c r="D51" s="3">
        <v>45248</v>
      </c>
      <c r="E51" s="2">
        <v>3</v>
      </c>
      <c r="F51" s="4">
        <f>Table1[[#This Row],[RATE]]/100</f>
        <v>0.03</v>
      </c>
      <c r="G51" s="5">
        <v>17111484</v>
      </c>
      <c r="H51" s="8">
        <v>42778.701773994653</v>
      </c>
      <c r="I51" s="2" t="s">
        <v>28</v>
      </c>
    </row>
    <row r="52" spans="1:9" x14ac:dyDescent="0.25">
      <c r="A52" s="2" t="s">
        <v>67</v>
      </c>
      <c r="B52" s="2" t="s">
        <v>68</v>
      </c>
      <c r="C52" s="2" t="s">
        <v>4</v>
      </c>
      <c r="D52" s="3">
        <v>45248</v>
      </c>
      <c r="E52" s="2">
        <v>3</v>
      </c>
      <c r="F52" s="4">
        <f>Table1[[#This Row],[RATE]]/100</f>
        <v>0.03</v>
      </c>
      <c r="G52" s="5">
        <v>17111484</v>
      </c>
      <c r="H52" s="8">
        <v>147486.80917633261</v>
      </c>
      <c r="I52" s="2" t="s">
        <v>28</v>
      </c>
    </row>
    <row r="53" spans="1:9" x14ac:dyDescent="0.25">
      <c r="A53" s="2" t="s">
        <v>69</v>
      </c>
      <c r="B53" s="2" t="s">
        <v>70</v>
      </c>
      <c r="C53" s="2" t="s">
        <v>2</v>
      </c>
      <c r="D53" s="3">
        <v>45249</v>
      </c>
      <c r="E53" s="2">
        <v>7.5</v>
      </c>
      <c r="F53" s="4">
        <f>Table1[[#This Row],[RATE]]/100</f>
        <v>7.4999999999999997E-2</v>
      </c>
      <c r="G53" s="5">
        <v>35000000</v>
      </c>
      <c r="H53" s="8">
        <v>1312500</v>
      </c>
      <c r="I53" s="2" t="s">
        <v>3</v>
      </c>
    </row>
    <row r="54" spans="1:9" x14ac:dyDescent="0.25">
      <c r="A54" s="2" t="s">
        <v>71</v>
      </c>
      <c r="B54" s="2" t="s">
        <v>72</v>
      </c>
      <c r="C54" s="2" t="s">
        <v>2</v>
      </c>
      <c r="D54" s="3">
        <v>45250</v>
      </c>
      <c r="E54" s="2">
        <v>6.5</v>
      </c>
      <c r="F54" s="4">
        <f>Table1[[#This Row],[RATE]]/100</f>
        <v>6.5000000000000002E-2</v>
      </c>
      <c r="G54" s="5">
        <v>5714489</v>
      </c>
      <c r="H54" s="8">
        <v>185720.89</v>
      </c>
      <c r="I54" s="2" t="s">
        <v>3</v>
      </c>
    </row>
    <row r="55" spans="1:9" x14ac:dyDescent="0.25">
      <c r="A55" s="2" t="s">
        <v>73</v>
      </c>
      <c r="B55" s="2" t="s">
        <v>74</v>
      </c>
      <c r="C55" s="2" t="s">
        <v>2</v>
      </c>
      <c r="D55" s="3">
        <v>45250</v>
      </c>
      <c r="E55" s="2">
        <v>7.5</v>
      </c>
      <c r="F55" s="4">
        <f>Table1[[#This Row],[RATE]]/100</f>
        <v>7.4999999999999997E-2</v>
      </c>
      <c r="G55" s="5">
        <v>15950000</v>
      </c>
      <c r="H55" s="8">
        <v>598125</v>
      </c>
      <c r="I55" s="2" t="s">
        <v>3</v>
      </c>
    </row>
    <row r="56" spans="1:9" x14ac:dyDescent="0.25">
      <c r="A56" s="2" t="s">
        <v>73</v>
      </c>
      <c r="B56" s="2" t="s">
        <v>74</v>
      </c>
      <c r="C56" s="2" t="s">
        <v>4</v>
      </c>
      <c r="D56" s="3">
        <v>45250</v>
      </c>
      <c r="E56" s="2"/>
      <c r="F56" s="4"/>
      <c r="G56" s="5">
        <v>15950000</v>
      </c>
      <c r="H56" s="8">
        <v>725000</v>
      </c>
      <c r="I56" s="2" t="s">
        <v>3</v>
      </c>
    </row>
    <row r="57" spans="1:9" x14ac:dyDescent="0.25">
      <c r="A57" s="2" t="s">
        <v>75</v>
      </c>
      <c r="B57" s="2" t="s">
        <v>76</v>
      </c>
      <c r="C57" s="2" t="s">
        <v>2</v>
      </c>
      <c r="D57" s="3">
        <v>45250</v>
      </c>
      <c r="E57" s="2">
        <v>7.25</v>
      </c>
      <c r="F57" s="4">
        <f>Table1[[#This Row],[RATE]]/100</f>
        <v>7.2499999999999995E-2</v>
      </c>
      <c r="G57" s="5">
        <v>31095000</v>
      </c>
      <c r="H57" s="8">
        <v>1127193.75</v>
      </c>
      <c r="I57" s="2" t="s">
        <v>3</v>
      </c>
    </row>
    <row r="58" spans="1:9" x14ac:dyDescent="0.25">
      <c r="A58" s="2" t="s">
        <v>77</v>
      </c>
      <c r="B58" s="2" t="s">
        <v>78</v>
      </c>
      <c r="C58" s="2" t="s">
        <v>2</v>
      </c>
      <c r="D58" s="3">
        <v>45252</v>
      </c>
      <c r="E58" s="2">
        <v>6.5</v>
      </c>
      <c r="F58" s="4">
        <f>Table1[[#This Row],[RATE]]/100</f>
        <v>6.5000000000000002E-2</v>
      </c>
      <c r="G58" s="5">
        <v>19968750</v>
      </c>
      <c r="H58" s="8">
        <v>324492.19</v>
      </c>
      <c r="I58" s="2" t="s">
        <v>3</v>
      </c>
    </row>
    <row r="59" spans="1:9" x14ac:dyDescent="0.25">
      <c r="A59" s="2" t="s">
        <v>77</v>
      </c>
      <c r="B59" s="2" t="s">
        <v>78</v>
      </c>
      <c r="C59" s="2" t="s">
        <v>4</v>
      </c>
      <c r="D59" s="3">
        <v>45252</v>
      </c>
      <c r="E59" s="2"/>
      <c r="F59" s="4"/>
      <c r="G59" s="5">
        <v>19968750</v>
      </c>
      <c r="H59" s="8">
        <v>1331250</v>
      </c>
      <c r="I59" s="2" t="s">
        <v>3</v>
      </c>
    </row>
    <row r="60" spans="1:9" x14ac:dyDescent="0.25">
      <c r="A60" s="2" t="s">
        <v>79</v>
      </c>
      <c r="B60" s="2" t="s">
        <v>80</v>
      </c>
      <c r="C60" s="2" t="s">
        <v>21</v>
      </c>
      <c r="D60" s="3">
        <v>45253</v>
      </c>
      <c r="E60" s="2"/>
      <c r="F60" s="4"/>
      <c r="G60" s="5">
        <v>8986000</v>
      </c>
      <c r="H60" s="8">
        <v>8986000</v>
      </c>
      <c r="I60" s="2" t="s">
        <v>3</v>
      </c>
    </row>
    <row r="61" spans="1:9" x14ac:dyDescent="0.25">
      <c r="A61" s="2" t="s">
        <v>81</v>
      </c>
      <c r="B61" s="2" t="s">
        <v>82</v>
      </c>
      <c r="C61" s="2" t="s">
        <v>2</v>
      </c>
      <c r="D61" s="3">
        <v>45253</v>
      </c>
      <c r="E61" s="2">
        <v>6.25</v>
      </c>
      <c r="F61" s="4">
        <f>Table1[[#This Row],[RATE]]/100</f>
        <v>6.25E-2</v>
      </c>
      <c r="G61" s="5">
        <v>16549000</v>
      </c>
      <c r="H61" s="8">
        <f>517156.25/2</f>
        <v>258578.125</v>
      </c>
      <c r="I61" s="2" t="s">
        <v>3</v>
      </c>
    </row>
    <row r="62" spans="1:9" x14ac:dyDescent="0.25">
      <c r="A62" s="2" t="s">
        <v>83</v>
      </c>
      <c r="B62" s="2" t="s">
        <v>84</v>
      </c>
      <c r="C62" s="2" t="s">
        <v>2</v>
      </c>
      <c r="D62" s="3">
        <v>45253</v>
      </c>
      <c r="E62" s="2">
        <v>6.25</v>
      </c>
      <c r="F62" s="4">
        <f>Table1[[#This Row],[RATE]]/100</f>
        <v>6.25E-2</v>
      </c>
      <c r="G62" s="5">
        <v>13940000</v>
      </c>
      <c r="H62" s="8">
        <f>435625/2</f>
        <v>217812.5</v>
      </c>
      <c r="I62" s="2" t="s">
        <v>3</v>
      </c>
    </row>
    <row r="63" spans="1:9" x14ac:dyDescent="0.25">
      <c r="A63" s="2" t="s">
        <v>85</v>
      </c>
      <c r="B63" s="2" t="s">
        <v>86</v>
      </c>
      <c r="C63" s="2" t="s">
        <v>21</v>
      </c>
      <c r="D63" s="3">
        <v>45255</v>
      </c>
      <c r="E63" s="2"/>
      <c r="F63" s="4"/>
      <c r="G63" s="5">
        <v>15000000</v>
      </c>
      <c r="H63" s="8">
        <v>15000000</v>
      </c>
      <c r="I63" s="2" t="s">
        <v>3</v>
      </c>
    </row>
    <row r="64" spans="1:9" x14ac:dyDescent="0.25">
      <c r="A64" s="2" t="s">
        <v>85</v>
      </c>
      <c r="B64" s="2" t="s">
        <v>86</v>
      </c>
      <c r="C64" s="2" t="s">
        <v>2</v>
      </c>
      <c r="D64" s="3">
        <v>45255</v>
      </c>
      <c r="E64" s="2">
        <v>4.25</v>
      </c>
      <c r="F64" s="4">
        <f>Table1[[#This Row],[RATE]]/100</f>
        <v>4.2500000000000003E-2</v>
      </c>
      <c r="G64" s="5">
        <v>15000000</v>
      </c>
      <c r="H64" s="8">
        <v>318750</v>
      </c>
      <c r="I64" s="2" t="s">
        <v>3</v>
      </c>
    </row>
    <row r="65" spans="1:9" x14ac:dyDescent="0.25">
      <c r="A65" s="2" t="s">
        <v>87</v>
      </c>
      <c r="B65" s="2" t="s">
        <v>88</v>
      </c>
      <c r="C65" s="2" t="s">
        <v>2</v>
      </c>
      <c r="D65" s="3">
        <v>45256</v>
      </c>
      <c r="E65" s="2">
        <v>8</v>
      </c>
      <c r="F65" s="4">
        <f>Table1[[#This Row],[RATE]]/100</f>
        <v>0.08</v>
      </c>
      <c r="G65" s="2"/>
      <c r="H65" s="8"/>
      <c r="I65" s="2" t="s">
        <v>3</v>
      </c>
    </row>
    <row r="66" spans="1:9" x14ac:dyDescent="0.25">
      <c r="A66" s="2" t="s">
        <v>87</v>
      </c>
      <c r="B66" s="2" t="s">
        <v>88</v>
      </c>
      <c r="C66" s="2" t="s">
        <v>4</v>
      </c>
      <c r="D66" s="3">
        <v>45256</v>
      </c>
      <c r="E66" s="2"/>
      <c r="F66" s="4"/>
      <c r="G66" s="2"/>
      <c r="H66" s="8"/>
      <c r="I66" s="2" t="s">
        <v>3</v>
      </c>
    </row>
    <row r="67" spans="1:9" x14ac:dyDescent="0.25">
      <c r="A67" s="2" t="s">
        <v>89</v>
      </c>
      <c r="B67" s="2" t="s">
        <v>90</v>
      </c>
      <c r="C67" s="2" t="s">
        <v>2</v>
      </c>
      <c r="D67" s="3">
        <v>45257</v>
      </c>
      <c r="E67" s="2">
        <v>7.5</v>
      </c>
      <c r="F67" s="4">
        <f>Table1[[#This Row],[RATE]]/100</f>
        <v>7.4999999999999997E-2</v>
      </c>
      <c r="G67" s="5">
        <v>5500000</v>
      </c>
      <c r="H67" s="8">
        <v>206250</v>
      </c>
      <c r="I67" s="2" t="s">
        <v>3</v>
      </c>
    </row>
    <row r="68" spans="1:9" x14ac:dyDescent="0.25">
      <c r="A68" s="2" t="s">
        <v>89</v>
      </c>
      <c r="B68" s="2" t="s">
        <v>90</v>
      </c>
      <c r="C68" s="2" t="s">
        <v>4</v>
      </c>
      <c r="D68" s="3">
        <v>45257</v>
      </c>
      <c r="E68" s="2"/>
      <c r="F68" s="4"/>
      <c r="G68" s="5">
        <v>5500000</v>
      </c>
      <c r="H68" s="8">
        <v>500000</v>
      </c>
      <c r="I68" s="2" t="s">
        <v>3</v>
      </c>
    </row>
    <row r="69" spans="1:9" x14ac:dyDescent="0.25">
      <c r="A69" s="2"/>
      <c r="B69" s="2"/>
      <c r="C69" s="2"/>
      <c r="D69" s="3"/>
      <c r="E69" s="2"/>
      <c r="F69" s="4"/>
      <c r="G69" s="5"/>
      <c r="H69" s="10">
        <f>SUM(H67:H68)</f>
        <v>706250</v>
      </c>
      <c r="I69" s="2"/>
    </row>
    <row r="70" spans="1:9" x14ac:dyDescent="0.25">
      <c r="A70" s="2" t="s">
        <v>91</v>
      </c>
      <c r="B70" s="2" t="s">
        <v>92</v>
      </c>
      <c r="C70" s="2" t="s">
        <v>2</v>
      </c>
      <c r="D70" s="3">
        <v>45258</v>
      </c>
      <c r="E70" s="2">
        <v>7.25</v>
      </c>
      <c r="F70" s="4">
        <f>Table1[[#This Row],[RATE]]/100</f>
        <v>7.2499999999999995E-2</v>
      </c>
      <c r="G70" s="5">
        <v>1600000</v>
      </c>
      <c r="H70" s="8">
        <v>60102.499999999993</v>
      </c>
      <c r="I70" s="2" t="s">
        <v>3</v>
      </c>
    </row>
    <row r="71" spans="1:9" x14ac:dyDescent="0.25">
      <c r="A71" s="2" t="s">
        <v>91</v>
      </c>
      <c r="B71" s="2" t="s">
        <v>92</v>
      </c>
      <c r="C71" s="2" t="s">
        <v>4</v>
      </c>
      <c r="D71" s="3">
        <v>45258</v>
      </c>
      <c r="E71" s="2"/>
      <c r="F71" s="4"/>
      <c r="G71" s="5">
        <v>1600000</v>
      </c>
      <c r="H71" s="8">
        <v>127538.46153846153</v>
      </c>
      <c r="I71" s="2" t="s">
        <v>3</v>
      </c>
    </row>
    <row r="72" spans="1:9" x14ac:dyDescent="0.25">
      <c r="A72" s="2"/>
      <c r="B72" s="2"/>
      <c r="C72" s="2"/>
      <c r="D72" s="3"/>
      <c r="E72" s="2"/>
      <c r="F72" s="4"/>
      <c r="G72" s="5"/>
      <c r="H72" s="10">
        <f>SUM(H70:H71)</f>
        <v>187640.96153846153</v>
      </c>
      <c r="I72" s="2"/>
    </row>
    <row r="73" spans="1:9" x14ac:dyDescent="0.25">
      <c r="A73" s="2" t="s">
        <v>93</v>
      </c>
      <c r="B73" s="2" t="s">
        <v>94</v>
      </c>
      <c r="C73" s="2" t="s">
        <v>2</v>
      </c>
      <c r="D73" s="3">
        <v>45258</v>
      </c>
      <c r="E73" s="2">
        <v>7.25</v>
      </c>
      <c r="F73" s="4">
        <f>Table1[[#This Row],[RATE]]/100</f>
        <v>7.2499999999999995E-2</v>
      </c>
      <c r="G73" s="5">
        <v>2400000</v>
      </c>
      <c r="H73" s="8">
        <v>90153.75</v>
      </c>
      <c r="I73" s="2" t="s">
        <v>3</v>
      </c>
    </row>
    <row r="74" spans="1:9" x14ac:dyDescent="0.25">
      <c r="A74" s="2" t="s">
        <v>93</v>
      </c>
      <c r="B74" s="2" t="s">
        <v>94</v>
      </c>
      <c r="C74" s="2" t="s">
        <v>4</v>
      </c>
      <c r="D74" s="3">
        <v>45258</v>
      </c>
      <c r="E74" s="2"/>
      <c r="F74" s="4"/>
      <c r="G74" s="5">
        <v>2400000</v>
      </c>
      <c r="H74" s="8">
        <v>191307.69230769231</v>
      </c>
      <c r="I74" s="2" t="s">
        <v>3</v>
      </c>
    </row>
    <row r="75" spans="1:9" x14ac:dyDescent="0.25">
      <c r="A75" s="2"/>
      <c r="B75" s="2"/>
      <c r="C75" s="2"/>
      <c r="D75" s="3"/>
      <c r="E75" s="2"/>
      <c r="F75" s="4"/>
      <c r="G75" s="5"/>
      <c r="H75" s="10">
        <f>SUM(H73:H74)</f>
        <v>281461.44230769231</v>
      </c>
      <c r="I75" s="2"/>
    </row>
    <row r="76" spans="1:9" x14ac:dyDescent="0.25">
      <c r="A76" s="2" t="s">
        <v>95</v>
      </c>
      <c r="B76" s="2" t="s">
        <v>96</v>
      </c>
      <c r="C76" s="2" t="s">
        <v>21</v>
      </c>
      <c r="D76" s="3">
        <v>45258</v>
      </c>
      <c r="E76" s="2"/>
      <c r="F76" s="4"/>
      <c r="G76" s="5">
        <v>37500000</v>
      </c>
      <c r="H76" s="8">
        <v>37500000</v>
      </c>
      <c r="I76" s="2" t="s">
        <v>3</v>
      </c>
    </row>
    <row r="77" spans="1:9" x14ac:dyDescent="0.25">
      <c r="A77" s="2" t="s">
        <v>95</v>
      </c>
      <c r="B77" s="2" t="s">
        <v>96</v>
      </c>
      <c r="C77" s="2" t="s">
        <v>2</v>
      </c>
      <c r="D77" s="3">
        <v>45258</v>
      </c>
      <c r="E77" s="2">
        <v>2.5</v>
      </c>
      <c r="F77" s="4">
        <f>Table1[[#This Row],[RATE]]/100</f>
        <v>2.5000000000000001E-2</v>
      </c>
      <c r="G77" s="5">
        <v>37500000</v>
      </c>
      <c r="H77" s="8">
        <v>472602.73972602742</v>
      </c>
      <c r="I77" s="2" t="s">
        <v>3</v>
      </c>
    </row>
    <row r="78" spans="1:9" x14ac:dyDescent="0.25">
      <c r="A78" s="2"/>
      <c r="B78" s="2"/>
      <c r="C78" s="2"/>
      <c r="D78" s="3"/>
      <c r="E78" s="2"/>
      <c r="F78" s="4"/>
      <c r="G78" s="5"/>
      <c r="H78" s="10">
        <f>SUM(H76:H77)</f>
        <v>37972602.739726029</v>
      </c>
      <c r="I78" s="2"/>
    </row>
    <row r="79" spans="1:9" x14ac:dyDescent="0.25">
      <c r="A79" s="2" t="s">
        <v>97</v>
      </c>
      <c r="B79" s="2" t="s">
        <v>98</v>
      </c>
      <c r="C79" s="2" t="s">
        <v>2</v>
      </c>
      <c r="D79" s="3">
        <v>45258</v>
      </c>
      <c r="E79" s="2">
        <v>6.15</v>
      </c>
      <c r="F79" s="4">
        <f>Table1[[#This Row],[RATE]]/100</f>
        <v>6.1500000000000006E-2</v>
      </c>
      <c r="G79" s="5">
        <v>1000001</v>
      </c>
      <c r="H79" s="8">
        <v>30750.03</v>
      </c>
      <c r="I79" s="2" t="s">
        <v>28</v>
      </c>
    </row>
    <row r="80" spans="1:9" x14ac:dyDescent="0.25">
      <c r="A80" s="2" t="s">
        <v>97</v>
      </c>
      <c r="B80" s="2" t="s">
        <v>98</v>
      </c>
      <c r="C80" s="2" t="s">
        <v>4</v>
      </c>
      <c r="D80" s="3">
        <v>45258</v>
      </c>
      <c r="E80" s="2"/>
      <c r="F80" s="4"/>
      <c r="G80" s="5">
        <v>1000001</v>
      </c>
      <c r="H80" s="8">
        <v>142857.14000000001</v>
      </c>
      <c r="I80" s="2" t="s">
        <v>28</v>
      </c>
    </row>
    <row r="81" spans="1:10" x14ac:dyDescent="0.25">
      <c r="A81" s="2"/>
      <c r="B81" s="2"/>
      <c r="C81" s="2"/>
      <c r="D81" s="3"/>
      <c r="E81" s="2"/>
      <c r="F81" s="4"/>
      <c r="G81" s="5"/>
      <c r="H81" s="10">
        <f>SUM(H79:H80)</f>
        <v>173607.17</v>
      </c>
      <c r="I81" s="2"/>
    </row>
    <row r="82" spans="1:10" x14ac:dyDescent="0.25">
      <c r="A82" s="2" t="s">
        <v>99</v>
      </c>
      <c r="B82" s="2" t="s">
        <v>100</v>
      </c>
      <c r="C82" s="2" t="s">
        <v>2</v>
      </c>
      <c r="D82" s="3">
        <v>45260</v>
      </c>
      <c r="E82" s="2">
        <v>7.25</v>
      </c>
      <c r="F82" s="4">
        <f>Table1[[#This Row],[RATE]]/100</f>
        <v>7.2499999999999995E-2</v>
      </c>
      <c r="G82" s="5">
        <v>5000000</v>
      </c>
      <c r="H82" s="8">
        <v>187820.3125</v>
      </c>
      <c r="I82" s="2" t="s">
        <v>3</v>
      </c>
    </row>
    <row r="83" spans="1:10" x14ac:dyDescent="0.25">
      <c r="A83" s="2" t="s">
        <v>99</v>
      </c>
      <c r="B83" s="2" t="s">
        <v>100</v>
      </c>
      <c r="C83" s="2" t="s">
        <v>4</v>
      </c>
      <c r="D83" s="3">
        <v>45260</v>
      </c>
      <c r="E83" s="2"/>
      <c r="F83" s="4"/>
      <c r="G83" s="5">
        <v>5000000</v>
      </c>
      <c r="H83" s="8">
        <v>398557.69230769231</v>
      </c>
      <c r="I83" s="2" t="s">
        <v>3</v>
      </c>
    </row>
    <row r="84" spans="1:10" x14ac:dyDescent="0.25">
      <c r="A84" s="2"/>
      <c r="B84" s="2"/>
      <c r="C84" s="2"/>
      <c r="D84" s="3"/>
      <c r="E84" s="2"/>
      <c r="F84" s="4"/>
      <c r="G84" s="5"/>
      <c r="H84" s="10">
        <f>SUM(H82:H83)</f>
        <v>586378.00480769225</v>
      </c>
      <c r="I84" s="2"/>
    </row>
    <row r="85" spans="1:10" x14ac:dyDescent="0.25">
      <c r="A85" s="2" t="s">
        <v>101</v>
      </c>
      <c r="B85" s="2" t="s">
        <v>102</v>
      </c>
      <c r="C85" s="2" t="s">
        <v>2</v>
      </c>
      <c r="D85" s="3">
        <v>45260</v>
      </c>
      <c r="E85" s="2">
        <v>2.5</v>
      </c>
      <c r="F85" s="4">
        <f>Table1[[#This Row],[RATE]]/100</f>
        <v>2.5000000000000001E-2</v>
      </c>
      <c r="G85" s="5">
        <v>48958000</v>
      </c>
      <c r="H85" s="8">
        <v>617004.93150684936</v>
      </c>
      <c r="I85" s="2" t="s">
        <v>3</v>
      </c>
      <c r="J85" s="11"/>
    </row>
    <row r="86" spans="1:10" x14ac:dyDescent="0.25">
      <c r="A86" s="2" t="s">
        <v>104</v>
      </c>
      <c r="B86" s="2" t="s">
        <v>105</v>
      </c>
      <c r="C86" s="2" t="s">
        <v>2</v>
      </c>
      <c r="D86" s="2">
        <v>45260</v>
      </c>
      <c r="E86" s="2">
        <v>7.25</v>
      </c>
      <c r="F86" s="4">
        <f>Table1[[#This Row],[RATE]]/100</f>
        <v>7.2499999999999995E-2</v>
      </c>
      <c r="G86" s="2">
        <v>36268750</v>
      </c>
      <c r="H86" s="8">
        <v>1314742.19</v>
      </c>
      <c r="I86" s="2" t="s">
        <v>3</v>
      </c>
    </row>
    <row r="87" spans="1:10" x14ac:dyDescent="0.25">
      <c r="A87" s="2" t="s">
        <v>106</v>
      </c>
      <c r="B87" s="2" t="s">
        <v>105</v>
      </c>
      <c r="C87" s="2" t="s">
        <v>4</v>
      </c>
      <c r="D87" s="2">
        <v>45260</v>
      </c>
      <c r="E87" s="2"/>
      <c r="F87" s="4"/>
      <c r="G87" s="2">
        <v>36268750</v>
      </c>
      <c r="H87" s="8">
        <v>2789903.85</v>
      </c>
      <c r="I87" s="2" t="s">
        <v>3</v>
      </c>
    </row>
    <row r="92" spans="1:10" x14ac:dyDescent="0.25">
      <c r="J92" s="13"/>
    </row>
    <row r="99" spans="10:10" x14ac:dyDescent="0.25">
      <c r="J99" s="13"/>
    </row>
    <row r="101" spans="10:10" x14ac:dyDescent="0.25">
      <c r="J101" s="14"/>
    </row>
    <row r="104" spans="10:10" x14ac:dyDescent="0.25">
      <c r="J104" s="14"/>
    </row>
  </sheetData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Payment Events by Date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Trevicia Adams</dc:creator>
  <cp:lastModifiedBy>Aquila R. Pierre</cp:lastModifiedBy>
  <dcterms:created xsi:type="dcterms:W3CDTF">2023-10-19T20:29:36Z</dcterms:created>
  <dcterms:modified xsi:type="dcterms:W3CDTF">2023-12-04T14:25:14Z</dcterms:modified>
</cp:coreProperties>
</file>