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ALTH MANAGEMENT\The Scout\2024 Newsletters\JANUARY\"/>
    </mc:Choice>
  </mc:AlternateContent>
  <xr:revisionPtr revIDLastSave="0" documentId="13_ncr:1_{0A47F1E8-E09C-4EA6-A516-BE9295859DBF}" xr6:coauthVersionLast="47" xr6:coauthVersionMax="47" xr10:uidLastSave="{00000000-0000-0000-0000-000000000000}"/>
  <bookViews>
    <workbookView xWindow="-120" yWindow="-120" windowWidth="20730" windowHeight="11160" xr2:uid="{978EB86D-A08C-4E74-8550-A852E38F3A89}"/>
  </bookViews>
  <sheets>
    <sheet name="Payment Events by D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6" i="1" l="1"/>
  <c r="G32" i="1" l="1"/>
  <c r="G31" i="1"/>
  <c r="G20" i="1"/>
  <c r="G19" i="1"/>
  <c r="G13" i="1"/>
  <c r="G12" i="1"/>
  <c r="G5" i="1" l="1"/>
</calcChain>
</file>

<file path=xl/sharedStrings.xml><?xml version="1.0" encoding="utf-8"?>
<sst xmlns="http://schemas.openxmlformats.org/spreadsheetml/2006/main" count="176" uniqueCount="84">
  <si>
    <t>KN08033GAD09</t>
  </si>
  <si>
    <t>AGG300740 Private Placement</t>
  </si>
  <si>
    <t>Coupon</t>
  </si>
  <si>
    <t>XCD</t>
  </si>
  <si>
    <t>KN74083CIE05</t>
  </si>
  <si>
    <t>VCB030124</t>
  </si>
  <si>
    <t>TotalRedemption</t>
  </si>
  <si>
    <t>KN24033BBU90</t>
  </si>
  <si>
    <t>DMB040124</t>
  </si>
  <si>
    <t>KN74050GCV88</t>
  </si>
  <si>
    <t>LCG070425</t>
  </si>
  <si>
    <t>KN74083NAY06</t>
  </si>
  <si>
    <t>VCG080728 Private Placement</t>
  </si>
  <si>
    <t>KN74083NBB93</t>
  </si>
  <si>
    <t>VCN060724 Private Placement</t>
  </si>
  <si>
    <t>Amortization</t>
  </si>
  <si>
    <t>KN74050GBW70</t>
  </si>
  <si>
    <t>LCG100725 Private Placement</t>
  </si>
  <si>
    <t>KN24033GAC98</t>
  </si>
  <si>
    <t>DMG300634</t>
  </si>
  <si>
    <t>KN25516MDY86</t>
  </si>
  <si>
    <t>HMB120724 Private Placement</t>
  </si>
  <si>
    <t>KN74050GCR76</t>
  </si>
  <si>
    <t>FLG071024</t>
  </si>
  <si>
    <t>USD</t>
  </si>
  <si>
    <t>KN74050GCZ92</t>
  </si>
  <si>
    <t>FLG1024AA Private Placement</t>
  </si>
  <si>
    <t>KN08033GBQ03</t>
  </si>
  <si>
    <t>AGG100130 Private Placement</t>
  </si>
  <si>
    <t>KN08033GCI51</t>
  </si>
  <si>
    <t>AGG050127 Private Placement</t>
  </si>
  <si>
    <t>KN74050GEA24</t>
  </si>
  <si>
    <t>LCG070728</t>
  </si>
  <si>
    <t>KN74050CHH36</t>
  </si>
  <si>
    <t>LCB160124</t>
  </si>
  <si>
    <t>KN74050GCS59</t>
  </si>
  <si>
    <t>LCG101027</t>
  </si>
  <si>
    <t>KN74050GDA33</t>
  </si>
  <si>
    <t>LCG1027AA Private Placement</t>
  </si>
  <si>
    <t>KN74083NAN41</t>
  </si>
  <si>
    <t>VCG070725 Private Placement</t>
  </si>
  <si>
    <t>KN74048GAB97</t>
  </si>
  <si>
    <t>KNG450457</t>
  </si>
  <si>
    <t>KN74048GAC70</t>
  </si>
  <si>
    <t>FKG200432</t>
  </si>
  <si>
    <t>KN08033CGD31</t>
  </si>
  <si>
    <t>AGB200124</t>
  </si>
  <si>
    <t>KN74050GEP92</t>
  </si>
  <si>
    <t>FLG050727 Private Placement</t>
  </si>
  <si>
    <t>KN74050GBN45</t>
  </si>
  <si>
    <t>LCG150729</t>
  </si>
  <si>
    <t>KN74050GCU06</t>
  </si>
  <si>
    <t>LCG100128</t>
  </si>
  <si>
    <t>KN74050GDC98</t>
  </si>
  <si>
    <t>LCG0128AA Private Placement</t>
  </si>
  <si>
    <t>KN74050GDO37</t>
  </si>
  <si>
    <t>FLG070726</t>
  </si>
  <si>
    <t>KN74050GEQ75</t>
  </si>
  <si>
    <t>LCN250725</t>
  </si>
  <si>
    <t>KN74083NAQ71</t>
  </si>
  <si>
    <t>VCG0725AA Private Placement</t>
  </si>
  <si>
    <t>KN08033GAN80</t>
  </si>
  <si>
    <t>FAG100724 Private Placement</t>
  </si>
  <si>
    <t>KN08033GCM89</t>
  </si>
  <si>
    <t>AGG100731 Private Placement</t>
  </si>
  <si>
    <t>KN74050GEP28</t>
  </si>
  <si>
    <t>FLG100732A Private Placement</t>
  </si>
  <si>
    <t>KN24033GAH85</t>
  </si>
  <si>
    <t>DMG070726</t>
  </si>
  <si>
    <t>KN25516MDS19</t>
  </si>
  <si>
    <t>HMB300124 Private Placement</t>
  </si>
  <si>
    <t>KN08033GCH94</t>
  </si>
  <si>
    <t>AGG0127AA Private Placement</t>
  </si>
  <si>
    <t xml:space="preserve">RBGL </t>
  </si>
  <si>
    <t>GD6731051029</t>
  </si>
  <si>
    <t>Dividend</t>
  </si>
  <si>
    <t>ISIN</t>
  </si>
  <si>
    <t>TRADING SYMBOL</t>
  </si>
  <si>
    <t>PAYMENT TYPE</t>
  </si>
  <si>
    <t>PAYMENT DATE</t>
  </si>
  <si>
    <t>RATE</t>
  </si>
  <si>
    <t>QUANTITY</t>
  </si>
  <si>
    <t>INTEREST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</si>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</sst>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-10409]dd\-mmm\-yy"/>
    <numFmt numFmtId="165" formatCode="[$-10409]0.00;\(0.00\)"/>
    <numFmt numFmtId="166" formatCode="[$-10409]&quot;$&quot;#,##0.00;\(&quot;$&quot;#,##0.00\)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right" vertical="top" wrapText="1" readingOrder="1"/>
    </xf>
    <xf numFmtId="0" fontId="0" fillId="0" borderId="0" xfId="0" applyAlignment="1">
      <alignment horizontal="right"/>
    </xf>
    <xf numFmtId="165" fontId="2" fillId="0" borderId="1" xfId="0" applyNumberFormat="1" applyFont="1" applyBorder="1" applyAlignment="1">
      <alignment horizontal="right" vertical="top" wrapText="1" readingOrder="1"/>
    </xf>
    <xf numFmtId="166" fontId="2" fillId="0" borderId="1" xfId="0" applyNumberFormat="1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Alignment="1">
      <alignment horizontal="center"/>
    </xf>
    <xf numFmtId="167" fontId="2" fillId="0" borderId="1" xfId="0" applyNumberFormat="1" applyFont="1" applyBorder="1" applyAlignment="1">
      <alignment horizontal="right" vertical="top" wrapText="1" readingOrder="1"/>
    </xf>
    <xf numFmtId="44" fontId="2" fillId="0" borderId="1" xfId="0" applyNumberFormat="1" applyFont="1" applyBorder="1" applyAlignment="1">
      <alignment horizontal="right" vertical="top" wrapText="1" readingOrder="1"/>
    </xf>
    <xf numFmtId="7" fontId="0" fillId="0" borderId="0" xfId="0" applyNumberFormat="1" applyAlignment="1">
      <alignment horizontal="right"/>
    </xf>
    <xf numFmtId="166" fontId="3" fillId="0" borderId="1" xfId="0" applyNumberFormat="1" applyFont="1" applyBorder="1" applyAlignment="1">
      <alignment horizontal="right" vertical="top" wrapText="1" readingOrder="1"/>
    </xf>
    <xf numFmtId="0" fontId="2" fillId="0" borderId="2" xfId="0" applyFont="1" applyBorder="1" applyAlignment="1">
      <alignment horizontal="left" vertical="top" wrapText="1" readingOrder="1"/>
    </xf>
    <xf numFmtId="0" fontId="2" fillId="0" borderId="3" xfId="0" applyFont="1" applyBorder="1" applyAlignment="1">
      <alignment horizontal="center" vertical="top" wrapText="1" readingOrder="1"/>
    </xf>
    <xf numFmtId="0" fontId="1" fillId="0" borderId="5" xfId="0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top" wrapText="1" readingOrder="1"/>
    </xf>
    <xf numFmtId="0" fontId="2" fillId="0" borderId="8" xfId="0" applyFont="1" applyBorder="1" applyAlignment="1">
      <alignment horizontal="left" vertical="top" wrapText="1" readingOrder="1"/>
    </xf>
    <xf numFmtId="164" fontId="2" fillId="0" borderId="8" xfId="0" applyNumberFormat="1" applyFont="1" applyBorder="1" applyAlignment="1">
      <alignment horizontal="right" vertical="top" wrapText="1" readingOrder="1"/>
    </xf>
    <xf numFmtId="165" fontId="2" fillId="0" borderId="8" xfId="0" applyNumberFormat="1" applyFont="1" applyBorder="1" applyAlignment="1">
      <alignment horizontal="right" vertical="top" wrapText="1" readingOrder="1"/>
    </xf>
    <xf numFmtId="166" fontId="2" fillId="0" borderId="8" xfId="0" applyNumberFormat="1" applyFont="1" applyBorder="1" applyAlignment="1">
      <alignment horizontal="right" vertical="top" wrapText="1" readingOrder="1"/>
    </xf>
    <xf numFmtId="0" fontId="2" fillId="0" borderId="9" xfId="0" applyFont="1" applyBorder="1" applyAlignment="1">
      <alignment horizontal="center" vertical="top" wrapText="1" readingOrder="1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[$-10409]&quot;$&quot;#,##0.00;\(&quot;$&quot;#,##0.00\)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[$-10409]&quot;$&quot;#,##0.00;\(&quot;$&quot;#,##0.00\)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5" formatCode="[$-10409]0.00;\(0.00\)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10409]dd\-mmm\-yy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top" textRotation="0" wrapText="1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8A7796-4B31-416F-AA92-86D293183B1B}" name="Table1" displayName="Table1" ref="A1:H44" totalsRowShown="0" headerRowDxfId="12" dataDxfId="10" headerRowBorderDxfId="11" tableBorderDxfId="9" totalsRowBorderDxfId="8">
  <autoFilter ref="A1:H44" xr:uid="{198A7796-4B31-416F-AA92-86D293183B1B}"/>
  <tableColumns count="8">
    <tableColumn id="1" xr3:uid="{E134008E-6D10-40D0-8BA9-BEF0FEDA687B}" name="ISIN" dataDxfId="7"/>
    <tableColumn id="2" xr3:uid="{1FAC0C3C-D74A-4FAB-B0B2-E04634C5A87A}" name="TRADING SYMBOL" dataDxfId="6"/>
    <tableColumn id="3" xr3:uid="{43CDD3A8-3A47-433E-9449-E0F854F7739F}" name="PAYMENT TYPE" dataDxfId="5"/>
    <tableColumn id="4" xr3:uid="{2C5F36DF-D5D5-4CF8-AD0D-B52CC1E84EE4}" name="PAYMENT DATE" dataDxfId="4"/>
    <tableColumn id="5" xr3:uid="{87787C3A-E6B5-4E51-AD79-6A6E804BA009}" name="RATE" dataDxfId="3"/>
    <tableColumn id="6" xr3:uid="{20150BC6-42AD-451A-A574-BCB6903065E5}" name="QUANTITY" dataDxfId="2"/>
    <tableColumn id="7" xr3:uid="{3EE0ADCF-9B4E-48FF-B027-306D09846FDA}" name="INTEREST" dataDxfId="1"/>
    <tableColumn id="8" xr3:uid="{12964F1A-E318-44A1-9FAD-DBF7A233450C}" name="CURRENCY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01A7-DBA0-4AE5-B96D-CEEECB28AFF6}">
  <dimension ref="A1:H46"/>
  <sheetViews>
    <sheetView showGridLines="0" tabSelected="1" workbookViewId="0">
      <selection activeCell="G25" sqref="G25"/>
    </sheetView>
  </sheetViews>
  <sheetFormatPr defaultRowHeight="15" x14ac:dyDescent="0.25"/>
  <cols>
    <col min="1" max="1" width="15" bestFit="1" customWidth="1"/>
    <col min="2" max="2" width="27.7109375" bestFit="1" customWidth="1"/>
    <col min="3" max="3" width="19.28515625" bestFit="1" customWidth="1"/>
    <col min="4" max="4" width="21.28515625" style="4" customWidth="1"/>
    <col min="5" max="5" width="10" style="4" bestFit="1" customWidth="1"/>
    <col min="6" max="6" width="14.85546875" style="4" bestFit="1" customWidth="1"/>
    <col min="7" max="7" width="13.85546875" style="4" bestFit="1" customWidth="1"/>
    <col min="8" max="8" width="15.140625" style="8" bestFit="1" customWidth="1"/>
  </cols>
  <sheetData>
    <row r="1" spans="1:8" s="1" customFormat="1" ht="14.45" customHeight="1" x14ac:dyDescent="0.25">
      <c r="A1" s="24" t="s">
        <v>76</v>
      </c>
      <c r="B1" s="15" t="s">
        <v>77</v>
      </c>
      <c r="C1" s="15" t="s">
        <v>78</v>
      </c>
      <c r="D1" s="15" t="s">
        <v>79</v>
      </c>
      <c r="E1" s="15" t="s">
        <v>80</v>
      </c>
      <c r="F1" s="15" t="s">
        <v>81</v>
      </c>
      <c r="G1" s="16" t="s">
        <v>82</v>
      </c>
      <c r="H1" s="17" t="s">
        <v>83</v>
      </c>
    </row>
    <row r="2" spans="1:8" ht="14.45" customHeight="1" x14ac:dyDescent="0.25">
      <c r="A2" s="13" t="s">
        <v>0</v>
      </c>
      <c r="B2" s="2" t="s">
        <v>1</v>
      </c>
      <c r="C2" s="2" t="s">
        <v>2</v>
      </c>
      <c r="D2" s="3">
        <v>45292</v>
      </c>
      <c r="E2" s="5">
        <v>1</v>
      </c>
      <c r="F2" s="6">
        <v>330000000</v>
      </c>
      <c r="G2" s="6">
        <v>1650000</v>
      </c>
      <c r="H2" s="14" t="s">
        <v>3</v>
      </c>
    </row>
    <row r="3" spans="1:8" ht="14.45" customHeight="1" x14ac:dyDescent="0.25">
      <c r="A3" s="13" t="s">
        <v>4</v>
      </c>
      <c r="B3" s="2" t="s">
        <v>5</v>
      </c>
      <c r="C3" s="2" t="s">
        <v>6</v>
      </c>
      <c r="D3" s="3">
        <v>45294</v>
      </c>
      <c r="E3" s="7"/>
      <c r="F3" s="6">
        <v>28000000</v>
      </c>
      <c r="G3" s="7"/>
      <c r="H3" s="14" t="s">
        <v>3</v>
      </c>
    </row>
    <row r="4" spans="1:8" ht="14.45" customHeight="1" x14ac:dyDescent="0.25">
      <c r="A4" s="13" t="s">
        <v>7</v>
      </c>
      <c r="B4" s="2" t="s">
        <v>8</v>
      </c>
      <c r="C4" s="2" t="s">
        <v>6</v>
      </c>
      <c r="D4" s="3">
        <v>45295</v>
      </c>
      <c r="E4" s="7"/>
      <c r="F4" s="6">
        <v>20000000</v>
      </c>
      <c r="G4" s="7"/>
      <c r="H4" s="14" t="s">
        <v>3</v>
      </c>
    </row>
    <row r="5" spans="1:8" ht="14.45" customHeight="1" x14ac:dyDescent="0.25">
      <c r="A5" s="13" t="s">
        <v>9</v>
      </c>
      <c r="B5" s="2" t="s">
        <v>10</v>
      </c>
      <c r="C5" s="2" t="s">
        <v>2</v>
      </c>
      <c r="D5" s="3">
        <v>45295</v>
      </c>
      <c r="E5" s="5">
        <v>6.25</v>
      </c>
      <c r="F5" s="6">
        <v>20000000</v>
      </c>
      <c r="G5" s="6">
        <f>625000/2</f>
        <v>312500</v>
      </c>
      <c r="H5" s="14" t="s">
        <v>3</v>
      </c>
    </row>
    <row r="6" spans="1:8" ht="14.45" customHeight="1" x14ac:dyDescent="0.25">
      <c r="A6" s="13" t="s">
        <v>11</v>
      </c>
      <c r="B6" s="2" t="s">
        <v>12</v>
      </c>
      <c r="C6" s="2" t="s">
        <v>2</v>
      </c>
      <c r="D6" s="3">
        <v>45297</v>
      </c>
      <c r="E6" s="5">
        <v>6.75</v>
      </c>
      <c r="F6" s="6">
        <v>7040000</v>
      </c>
      <c r="G6" s="6">
        <v>237600</v>
      </c>
      <c r="H6" s="14" t="s">
        <v>3</v>
      </c>
    </row>
    <row r="7" spans="1:8" ht="14.45" customHeight="1" x14ac:dyDescent="0.25">
      <c r="A7" s="13" t="s">
        <v>13</v>
      </c>
      <c r="B7" s="2" t="s">
        <v>14</v>
      </c>
      <c r="C7" s="2" t="s">
        <v>2</v>
      </c>
      <c r="D7" s="3">
        <v>45297</v>
      </c>
      <c r="E7" s="5">
        <v>4.5</v>
      </c>
      <c r="F7" s="6">
        <v>7500000</v>
      </c>
      <c r="G7" s="6">
        <v>168750</v>
      </c>
      <c r="H7" s="14" t="s">
        <v>3</v>
      </c>
    </row>
    <row r="8" spans="1:8" ht="14.45" customHeight="1" x14ac:dyDescent="0.25">
      <c r="A8" s="13" t="s">
        <v>13</v>
      </c>
      <c r="B8" s="2" t="s">
        <v>14</v>
      </c>
      <c r="C8" s="2" t="s">
        <v>15</v>
      </c>
      <c r="D8" s="3">
        <v>45297</v>
      </c>
      <c r="E8" s="7"/>
      <c r="F8" s="6">
        <v>7500000</v>
      </c>
      <c r="G8" s="9">
        <v>3750000</v>
      </c>
      <c r="H8" s="14" t="s">
        <v>3</v>
      </c>
    </row>
    <row r="9" spans="1:8" ht="14.45" customHeight="1" x14ac:dyDescent="0.25">
      <c r="A9" s="13" t="s">
        <v>16</v>
      </c>
      <c r="B9" s="2" t="s">
        <v>17</v>
      </c>
      <c r="C9" s="2" t="s">
        <v>2</v>
      </c>
      <c r="D9" s="3">
        <v>45299</v>
      </c>
      <c r="E9" s="5">
        <v>7.5</v>
      </c>
      <c r="F9" s="6">
        <v>15000000</v>
      </c>
      <c r="G9" s="6">
        <v>562500</v>
      </c>
      <c r="H9" s="14" t="s">
        <v>3</v>
      </c>
    </row>
    <row r="10" spans="1:8" ht="14.45" customHeight="1" x14ac:dyDescent="0.25">
      <c r="A10" s="13" t="s">
        <v>18</v>
      </c>
      <c r="B10" s="2" t="s">
        <v>19</v>
      </c>
      <c r="C10" s="2" t="s">
        <v>2</v>
      </c>
      <c r="D10" s="3">
        <v>45301</v>
      </c>
      <c r="E10" s="5">
        <v>3.5</v>
      </c>
      <c r="F10" s="6">
        <v>76751815</v>
      </c>
      <c r="G10" s="6">
        <v>1343156.7625</v>
      </c>
      <c r="H10" s="14" t="s">
        <v>3</v>
      </c>
    </row>
    <row r="11" spans="1:8" ht="14.45" customHeight="1" x14ac:dyDescent="0.25">
      <c r="A11" s="13" t="s">
        <v>20</v>
      </c>
      <c r="B11" s="2" t="s">
        <v>21</v>
      </c>
      <c r="C11" s="2" t="s">
        <v>2</v>
      </c>
      <c r="D11" s="3">
        <v>45303</v>
      </c>
      <c r="E11" s="5">
        <v>2.5</v>
      </c>
      <c r="F11" s="6">
        <v>29275000</v>
      </c>
      <c r="G11" s="6">
        <v>368945.21</v>
      </c>
      <c r="H11" s="14" t="s">
        <v>3</v>
      </c>
    </row>
    <row r="12" spans="1:8" ht="14.45" customHeight="1" x14ac:dyDescent="0.25">
      <c r="A12" s="13" t="s">
        <v>22</v>
      </c>
      <c r="B12" s="2" t="s">
        <v>23</v>
      </c>
      <c r="C12" s="2" t="s">
        <v>2</v>
      </c>
      <c r="D12" s="3">
        <v>45303</v>
      </c>
      <c r="E12" s="5">
        <v>6.5</v>
      </c>
      <c r="F12" s="6">
        <v>2680000</v>
      </c>
      <c r="G12" s="6">
        <f>87100/2</f>
        <v>43550</v>
      </c>
      <c r="H12" s="14" t="s">
        <v>24</v>
      </c>
    </row>
    <row r="13" spans="1:8" ht="14.45" customHeight="1" x14ac:dyDescent="0.25">
      <c r="A13" s="13" t="s">
        <v>25</v>
      </c>
      <c r="B13" s="2" t="s">
        <v>26</v>
      </c>
      <c r="C13" s="2" t="s">
        <v>2</v>
      </c>
      <c r="D13" s="3">
        <v>45303</v>
      </c>
      <c r="E13" s="5">
        <v>6.5</v>
      </c>
      <c r="F13" s="6">
        <v>3360000</v>
      </c>
      <c r="G13" s="6">
        <f>109200/2</f>
        <v>54600</v>
      </c>
      <c r="H13" s="14" t="s">
        <v>24</v>
      </c>
    </row>
    <row r="14" spans="1:8" ht="14.45" customHeight="1" x14ac:dyDescent="0.25">
      <c r="A14" s="13" t="s">
        <v>27</v>
      </c>
      <c r="B14" s="2" t="s">
        <v>28</v>
      </c>
      <c r="C14" s="2" t="s">
        <v>2</v>
      </c>
      <c r="D14" s="3">
        <v>45304</v>
      </c>
      <c r="E14" s="5">
        <v>5</v>
      </c>
      <c r="F14" s="6">
        <v>5000000</v>
      </c>
      <c r="G14" s="6">
        <v>125000</v>
      </c>
      <c r="H14" s="14" t="s">
        <v>3</v>
      </c>
    </row>
    <row r="15" spans="1:8" ht="14.45" customHeight="1" x14ac:dyDescent="0.25">
      <c r="A15" s="13" t="s">
        <v>29</v>
      </c>
      <c r="B15" s="2" t="s">
        <v>30</v>
      </c>
      <c r="C15" s="2" t="s">
        <v>2</v>
      </c>
      <c r="D15" s="3">
        <v>45306</v>
      </c>
      <c r="E15" s="5">
        <v>7</v>
      </c>
      <c r="F15" s="6">
        <v>11894277</v>
      </c>
      <c r="G15" s="6">
        <v>416299.69500000001</v>
      </c>
      <c r="H15" s="14" t="s">
        <v>3</v>
      </c>
    </row>
    <row r="16" spans="1:8" ht="14.45" customHeight="1" x14ac:dyDescent="0.25">
      <c r="A16" s="13" t="s">
        <v>74</v>
      </c>
      <c r="B16" s="2" t="s">
        <v>73</v>
      </c>
      <c r="C16" s="2" t="s">
        <v>75</v>
      </c>
      <c r="D16" s="3">
        <v>45306</v>
      </c>
      <c r="E16" s="5">
        <v>1.3</v>
      </c>
      <c r="F16" s="6">
        <v>3774145</v>
      </c>
      <c r="G16" s="6">
        <f>E16*F16</f>
        <v>4906388.5</v>
      </c>
      <c r="H16" s="14" t="s">
        <v>3</v>
      </c>
    </row>
    <row r="17" spans="1:8" ht="14.45" customHeight="1" x14ac:dyDescent="0.25">
      <c r="A17" s="13" t="s">
        <v>31</v>
      </c>
      <c r="B17" s="2" t="s">
        <v>32</v>
      </c>
      <c r="C17" s="2" t="s">
        <v>2</v>
      </c>
      <c r="D17" s="3">
        <v>45306</v>
      </c>
      <c r="E17" s="5">
        <v>7.1</v>
      </c>
      <c r="F17" s="6">
        <v>23962000</v>
      </c>
      <c r="G17" s="6">
        <v>850651</v>
      </c>
      <c r="H17" s="14" t="s">
        <v>3</v>
      </c>
    </row>
    <row r="18" spans="1:8" ht="14.45" customHeight="1" x14ac:dyDescent="0.25">
      <c r="A18" s="13" t="s">
        <v>33</v>
      </c>
      <c r="B18" s="2" t="s">
        <v>34</v>
      </c>
      <c r="C18" s="2" t="s">
        <v>6</v>
      </c>
      <c r="D18" s="3">
        <v>45307</v>
      </c>
      <c r="E18" s="7"/>
      <c r="F18" s="6">
        <v>25000000</v>
      </c>
      <c r="G18" s="9">
        <v>25000000</v>
      </c>
      <c r="H18" s="14" t="s">
        <v>3</v>
      </c>
    </row>
    <row r="19" spans="1:8" ht="14.45" customHeight="1" x14ac:dyDescent="0.25">
      <c r="A19" s="13" t="s">
        <v>35</v>
      </c>
      <c r="B19" s="2" t="s">
        <v>36</v>
      </c>
      <c r="C19" s="2" t="s">
        <v>2</v>
      </c>
      <c r="D19" s="3">
        <v>45307</v>
      </c>
      <c r="E19" s="5">
        <v>7.25</v>
      </c>
      <c r="F19" s="6">
        <v>16037000</v>
      </c>
      <c r="G19" s="6">
        <f>581341.25/2</f>
        <v>290670.625</v>
      </c>
      <c r="H19" s="14" t="s">
        <v>3</v>
      </c>
    </row>
    <row r="20" spans="1:8" ht="14.45" customHeight="1" x14ac:dyDescent="0.25">
      <c r="A20" s="13" t="s">
        <v>37</v>
      </c>
      <c r="B20" s="2" t="s">
        <v>38</v>
      </c>
      <c r="C20" s="2" t="s">
        <v>2</v>
      </c>
      <c r="D20" s="3">
        <v>45307</v>
      </c>
      <c r="E20" s="5">
        <v>7.25</v>
      </c>
      <c r="F20" s="6">
        <v>14683000</v>
      </c>
      <c r="G20" s="6">
        <f>532258.75/2</f>
        <v>266129.375</v>
      </c>
      <c r="H20" s="14" t="s">
        <v>3</v>
      </c>
    </row>
    <row r="21" spans="1:8" ht="14.45" customHeight="1" x14ac:dyDescent="0.25">
      <c r="A21" s="13" t="s">
        <v>39</v>
      </c>
      <c r="B21" s="2" t="s">
        <v>40</v>
      </c>
      <c r="C21" s="2" t="s">
        <v>2</v>
      </c>
      <c r="D21" s="3">
        <v>45307</v>
      </c>
      <c r="E21" s="5">
        <v>7</v>
      </c>
      <c r="F21" s="6">
        <v>3428572</v>
      </c>
      <c r="G21" s="6">
        <v>120000.02</v>
      </c>
      <c r="H21" s="14" t="s">
        <v>3</v>
      </c>
    </row>
    <row r="22" spans="1:8" ht="14.45" customHeight="1" x14ac:dyDescent="0.25">
      <c r="A22" s="13" t="s">
        <v>39</v>
      </c>
      <c r="B22" s="2" t="s">
        <v>40</v>
      </c>
      <c r="C22" s="2" t="s">
        <v>15</v>
      </c>
      <c r="D22" s="3">
        <v>45307</v>
      </c>
      <c r="E22" s="7"/>
      <c r="F22" s="6">
        <v>3428572</v>
      </c>
      <c r="G22" s="10">
        <v>857143</v>
      </c>
      <c r="H22" s="14" t="s">
        <v>3</v>
      </c>
    </row>
    <row r="23" spans="1:8" ht="14.45" customHeight="1" x14ac:dyDescent="0.25">
      <c r="A23" s="13"/>
      <c r="B23" s="2"/>
      <c r="C23" s="2"/>
      <c r="D23" s="3"/>
      <c r="E23" s="7"/>
      <c r="F23" s="6"/>
      <c r="G23" s="12">
        <f>SUM(G21:G22)</f>
        <v>977143.02</v>
      </c>
      <c r="H23" s="14"/>
    </row>
    <row r="24" spans="1:8" ht="14.45" customHeight="1" x14ac:dyDescent="0.25">
      <c r="A24" s="13" t="s">
        <v>41</v>
      </c>
      <c r="B24" s="2" t="s">
        <v>42</v>
      </c>
      <c r="C24" s="2" t="s">
        <v>2</v>
      </c>
      <c r="D24" s="3">
        <v>45309</v>
      </c>
      <c r="E24" s="5">
        <v>1.5</v>
      </c>
      <c r="F24" s="6">
        <v>134406530</v>
      </c>
      <c r="G24" s="6">
        <v>1008048.975</v>
      </c>
      <c r="H24" s="14" t="s">
        <v>3</v>
      </c>
    </row>
    <row r="25" spans="1:8" ht="14.45" customHeight="1" x14ac:dyDescent="0.25">
      <c r="A25" s="13" t="s">
        <v>41</v>
      </c>
      <c r="B25" s="2" t="s">
        <v>42</v>
      </c>
      <c r="C25" s="2" t="s">
        <v>15</v>
      </c>
      <c r="D25" s="3">
        <v>45309</v>
      </c>
      <c r="E25" s="7"/>
      <c r="F25" s="6">
        <v>134406530</v>
      </c>
      <c r="G25" s="9">
        <v>0</v>
      </c>
      <c r="H25" s="14" t="s">
        <v>3</v>
      </c>
    </row>
    <row r="26" spans="1:8" ht="14.45" customHeight="1" x14ac:dyDescent="0.25">
      <c r="A26" s="13" t="s">
        <v>43</v>
      </c>
      <c r="B26" s="2" t="s">
        <v>44</v>
      </c>
      <c r="C26" s="2" t="s">
        <v>2</v>
      </c>
      <c r="D26" s="3">
        <v>45309</v>
      </c>
      <c r="E26" s="5">
        <v>3</v>
      </c>
      <c r="F26" s="6">
        <v>16816143</v>
      </c>
      <c r="G26" s="6">
        <v>42040.35</v>
      </c>
      <c r="H26" s="14" t="s">
        <v>24</v>
      </c>
    </row>
    <row r="27" spans="1:8" ht="14.45" customHeight="1" x14ac:dyDescent="0.25">
      <c r="A27" s="13" t="s">
        <v>43</v>
      </c>
      <c r="B27" s="2" t="s">
        <v>44</v>
      </c>
      <c r="C27" s="2" t="s">
        <v>15</v>
      </c>
      <c r="D27" s="3">
        <v>45309</v>
      </c>
      <c r="E27" s="5">
        <v>3</v>
      </c>
      <c r="F27" s="6">
        <v>16816143</v>
      </c>
      <c r="G27" s="6">
        <v>148225.17000000001</v>
      </c>
      <c r="H27" s="14" t="s">
        <v>24</v>
      </c>
    </row>
    <row r="28" spans="1:8" ht="14.45" customHeight="1" x14ac:dyDescent="0.25">
      <c r="A28" s="13" t="s">
        <v>45</v>
      </c>
      <c r="B28" s="2" t="s">
        <v>46</v>
      </c>
      <c r="C28" s="2" t="s">
        <v>6</v>
      </c>
      <c r="D28" s="3">
        <v>45311</v>
      </c>
      <c r="E28" s="7"/>
      <c r="F28" s="6">
        <v>17834000</v>
      </c>
      <c r="G28" s="6">
        <v>17834000</v>
      </c>
      <c r="H28" s="14" t="s">
        <v>3</v>
      </c>
    </row>
    <row r="29" spans="1:8" ht="14.45" customHeight="1" x14ac:dyDescent="0.25">
      <c r="A29" s="13" t="s">
        <v>47</v>
      </c>
      <c r="B29" s="2" t="s">
        <v>48</v>
      </c>
      <c r="C29" s="2" t="s">
        <v>2</v>
      </c>
      <c r="D29" s="3">
        <v>45312</v>
      </c>
      <c r="E29" s="5">
        <v>6.25</v>
      </c>
      <c r="F29" s="6">
        <v>16692610</v>
      </c>
      <c r="G29" s="6">
        <v>521644.0625</v>
      </c>
      <c r="H29" s="14" t="s">
        <v>24</v>
      </c>
    </row>
    <row r="30" spans="1:8" ht="14.45" customHeight="1" x14ac:dyDescent="0.25">
      <c r="A30" s="13" t="s">
        <v>49</v>
      </c>
      <c r="B30" s="2" t="s">
        <v>50</v>
      </c>
      <c r="C30" s="2" t="s">
        <v>2</v>
      </c>
      <c r="D30" s="3">
        <v>45314</v>
      </c>
      <c r="E30" s="5">
        <v>7.95</v>
      </c>
      <c r="F30" s="6">
        <v>50000000</v>
      </c>
      <c r="G30" s="6">
        <v>1987500</v>
      </c>
      <c r="H30" s="14" t="s">
        <v>3</v>
      </c>
    </row>
    <row r="31" spans="1:8" ht="14.45" customHeight="1" x14ac:dyDescent="0.25">
      <c r="A31" s="13" t="s">
        <v>51</v>
      </c>
      <c r="B31" s="2" t="s">
        <v>52</v>
      </c>
      <c r="C31" s="2" t="s">
        <v>2</v>
      </c>
      <c r="D31" s="3">
        <v>45314</v>
      </c>
      <c r="E31" s="5">
        <v>7.25</v>
      </c>
      <c r="F31" s="6">
        <v>13000000</v>
      </c>
      <c r="G31" s="6">
        <f>471250/2</f>
        <v>235625</v>
      </c>
      <c r="H31" s="14" t="s">
        <v>3</v>
      </c>
    </row>
    <row r="32" spans="1:8" ht="14.45" customHeight="1" x14ac:dyDescent="0.25">
      <c r="A32" s="13" t="s">
        <v>53</v>
      </c>
      <c r="B32" s="2" t="s">
        <v>54</v>
      </c>
      <c r="C32" s="2" t="s">
        <v>2</v>
      </c>
      <c r="D32" s="3">
        <v>45314</v>
      </c>
      <c r="E32" s="5">
        <v>7.25</v>
      </c>
      <c r="F32" s="6">
        <v>18361000</v>
      </c>
      <c r="G32" s="6">
        <f>665586.25/2</f>
        <v>332793.125</v>
      </c>
      <c r="H32" s="14" t="s">
        <v>3</v>
      </c>
    </row>
    <row r="33" spans="1:8" ht="14.45" customHeight="1" x14ac:dyDescent="0.25">
      <c r="A33" s="13" t="s">
        <v>55</v>
      </c>
      <c r="B33" s="2" t="s">
        <v>56</v>
      </c>
      <c r="C33" s="2" t="s">
        <v>2</v>
      </c>
      <c r="D33" s="3">
        <v>45316</v>
      </c>
      <c r="E33" s="5">
        <v>6.5</v>
      </c>
      <c r="F33" s="6">
        <v>7000000</v>
      </c>
      <c r="G33" s="6">
        <v>227500</v>
      </c>
      <c r="H33" s="14" t="s">
        <v>24</v>
      </c>
    </row>
    <row r="34" spans="1:8" ht="14.45" customHeight="1" x14ac:dyDescent="0.25">
      <c r="A34" s="13" t="s">
        <v>57</v>
      </c>
      <c r="B34" s="2" t="s">
        <v>58</v>
      </c>
      <c r="C34" s="2" t="s">
        <v>2</v>
      </c>
      <c r="D34" s="3">
        <v>45316</v>
      </c>
      <c r="E34" s="5">
        <v>4.5</v>
      </c>
      <c r="F34" s="6">
        <v>12909000</v>
      </c>
      <c r="G34" s="6">
        <v>290452.5</v>
      </c>
      <c r="H34" s="14" t="s">
        <v>3</v>
      </c>
    </row>
    <row r="35" spans="1:8" ht="14.45" customHeight="1" x14ac:dyDescent="0.25">
      <c r="A35" s="13" t="s">
        <v>59</v>
      </c>
      <c r="B35" s="2" t="s">
        <v>60</v>
      </c>
      <c r="C35" s="2" t="s">
        <v>2</v>
      </c>
      <c r="D35" s="3">
        <v>45318</v>
      </c>
      <c r="E35" s="5">
        <v>7</v>
      </c>
      <c r="F35" s="6">
        <v>3714290</v>
      </c>
      <c r="G35" s="6">
        <v>130000.15</v>
      </c>
      <c r="H35" s="14" t="s">
        <v>3</v>
      </c>
    </row>
    <row r="36" spans="1:8" ht="14.45" customHeight="1" x14ac:dyDescent="0.25">
      <c r="A36" s="13" t="s">
        <v>59</v>
      </c>
      <c r="B36" s="2" t="s">
        <v>60</v>
      </c>
      <c r="C36" s="2" t="s">
        <v>15</v>
      </c>
      <c r="D36" s="3">
        <v>45318</v>
      </c>
      <c r="E36" s="7"/>
      <c r="F36" s="6">
        <v>3714290</v>
      </c>
      <c r="G36" s="9">
        <v>928571.43</v>
      </c>
      <c r="H36" s="14" t="s">
        <v>3</v>
      </c>
    </row>
    <row r="37" spans="1:8" ht="14.45" customHeight="1" x14ac:dyDescent="0.25">
      <c r="A37" s="13" t="s">
        <v>61</v>
      </c>
      <c r="B37" s="2" t="s">
        <v>62</v>
      </c>
      <c r="C37" s="2" t="s">
        <v>2</v>
      </c>
      <c r="D37" s="3">
        <v>45320</v>
      </c>
      <c r="E37" s="5">
        <v>8</v>
      </c>
      <c r="F37" s="6">
        <v>5000000</v>
      </c>
      <c r="G37" s="6">
        <v>200000</v>
      </c>
      <c r="H37" s="14" t="s">
        <v>24</v>
      </c>
    </row>
    <row r="38" spans="1:8" ht="14.45" customHeight="1" x14ac:dyDescent="0.25">
      <c r="A38" s="13" t="s">
        <v>63</v>
      </c>
      <c r="B38" s="2" t="s">
        <v>64</v>
      </c>
      <c r="C38" s="2" t="s">
        <v>2</v>
      </c>
      <c r="D38" s="3">
        <v>45320</v>
      </c>
      <c r="E38" s="5">
        <v>3</v>
      </c>
      <c r="F38" s="6">
        <v>9800000</v>
      </c>
      <c r="G38" s="6">
        <v>147000</v>
      </c>
      <c r="H38" s="14" t="s">
        <v>3</v>
      </c>
    </row>
    <row r="39" spans="1:8" ht="14.45" customHeight="1" x14ac:dyDescent="0.25">
      <c r="A39" s="13" t="s">
        <v>63</v>
      </c>
      <c r="B39" s="2" t="s">
        <v>64</v>
      </c>
      <c r="C39" s="2" t="s">
        <v>15</v>
      </c>
      <c r="D39" s="3">
        <v>45320</v>
      </c>
      <c r="E39" s="7"/>
      <c r="F39" s="6">
        <v>9800000</v>
      </c>
      <c r="G39" s="6">
        <v>0</v>
      </c>
      <c r="H39" s="14" t="s">
        <v>3</v>
      </c>
    </row>
    <row r="40" spans="1:8" ht="14.45" customHeight="1" x14ac:dyDescent="0.25">
      <c r="A40" s="13" t="s">
        <v>65</v>
      </c>
      <c r="B40" s="2" t="s">
        <v>66</v>
      </c>
      <c r="C40" s="2" t="s">
        <v>2</v>
      </c>
      <c r="D40" s="3">
        <v>45320</v>
      </c>
      <c r="E40" s="5">
        <v>7.5</v>
      </c>
      <c r="F40" s="6">
        <v>8551889</v>
      </c>
      <c r="G40" s="6">
        <v>320695.83750000002</v>
      </c>
      <c r="H40" s="14" t="s">
        <v>24</v>
      </c>
    </row>
    <row r="41" spans="1:8" ht="14.45" customHeight="1" x14ac:dyDescent="0.25">
      <c r="A41" s="13" t="s">
        <v>67</v>
      </c>
      <c r="B41" s="2" t="s">
        <v>68</v>
      </c>
      <c r="C41" s="2" t="s">
        <v>2</v>
      </c>
      <c r="D41" s="3">
        <v>45321</v>
      </c>
      <c r="E41" s="5">
        <v>7</v>
      </c>
      <c r="F41" s="6">
        <v>20305000</v>
      </c>
      <c r="G41" s="6">
        <v>710675</v>
      </c>
      <c r="H41" s="14" t="s">
        <v>3</v>
      </c>
    </row>
    <row r="42" spans="1:8" ht="14.45" customHeight="1" x14ac:dyDescent="0.25">
      <c r="A42" s="13" t="s">
        <v>69</v>
      </c>
      <c r="B42" s="2" t="s">
        <v>70</v>
      </c>
      <c r="C42" s="2" t="s">
        <v>6</v>
      </c>
      <c r="D42" s="3">
        <v>45321</v>
      </c>
      <c r="E42" s="7"/>
      <c r="F42" s="6">
        <v>45455000</v>
      </c>
      <c r="G42" s="6">
        <v>45455000</v>
      </c>
      <c r="H42" s="14" t="s">
        <v>3</v>
      </c>
    </row>
    <row r="43" spans="1:8" ht="14.45" customHeight="1" x14ac:dyDescent="0.25">
      <c r="A43" s="13" t="s">
        <v>69</v>
      </c>
      <c r="B43" s="2" t="s">
        <v>70</v>
      </c>
      <c r="C43" s="2" t="s">
        <v>2</v>
      </c>
      <c r="D43" s="3">
        <v>45321</v>
      </c>
      <c r="E43" s="5">
        <v>2.5</v>
      </c>
      <c r="F43" s="6">
        <v>45455000</v>
      </c>
      <c r="G43" s="6">
        <v>572857.53</v>
      </c>
      <c r="H43" s="14" t="s">
        <v>3</v>
      </c>
    </row>
    <row r="44" spans="1:8" ht="14.45" customHeight="1" x14ac:dyDescent="0.25">
      <c r="A44" s="18" t="s">
        <v>71</v>
      </c>
      <c r="B44" s="19" t="s">
        <v>72</v>
      </c>
      <c r="C44" s="19" t="s">
        <v>2</v>
      </c>
      <c r="D44" s="20">
        <v>45322</v>
      </c>
      <c r="E44" s="21">
        <v>7</v>
      </c>
      <c r="F44" s="22">
        <v>11697768</v>
      </c>
      <c r="G44" s="22">
        <v>409421.88</v>
      </c>
      <c r="H44" s="23" t="s">
        <v>3</v>
      </c>
    </row>
    <row r="46" spans="1:8" x14ac:dyDescent="0.25">
      <c r="G46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Kerina Browne</dc:creator>
  <cp:lastModifiedBy>Aquila R. Pierre</cp:lastModifiedBy>
  <dcterms:created xsi:type="dcterms:W3CDTF">2023-12-27T15:07:46Z</dcterms:created>
  <dcterms:modified xsi:type="dcterms:W3CDTF">2024-02-01T18:30:07Z</dcterms:modified>
</cp:coreProperties>
</file>