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WEALTH MANAGEMENT\The Scout\2024 Newsletters\07-APRIL\"/>
    </mc:Choice>
  </mc:AlternateContent>
  <xr:revisionPtr revIDLastSave="0" documentId="13_ncr:1_{6887687B-83F0-41F6-A04F-B4CA14AB9C6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yment Events by D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" l="1"/>
  <c r="F4" i="1"/>
  <c r="F5" i="1"/>
  <c r="F11" i="1"/>
  <c r="F12" i="1"/>
  <c r="F13" i="1"/>
  <c r="F14" i="1"/>
  <c r="F15" i="1"/>
  <c r="F17" i="1"/>
  <c r="F18" i="1"/>
  <c r="F19" i="1"/>
  <c r="F20" i="1"/>
  <c r="F21" i="1"/>
  <c r="F23" i="1"/>
  <c r="F24" i="1"/>
  <c r="F25" i="1"/>
  <c r="F26" i="1"/>
  <c r="F27" i="1"/>
  <c r="F28" i="1"/>
  <c r="F29" i="1"/>
  <c r="F31" i="1"/>
  <c r="F33" i="1"/>
  <c r="F34" i="1"/>
  <c r="F36" i="1"/>
  <c r="F37" i="1"/>
  <c r="H15" i="1"/>
  <c r="H28" i="1" l="1"/>
  <c r="H27" i="1"/>
  <c r="H19" i="1"/>
  <c r="H18" i="1"/>
  <c r="H13" i="1"/>
  <c r="H12" i="1"/>
  <c r="H4" i="1"/>
  <c r="H37" i="1"/>
</calcChain>
</file>

<file path=xl/sharedStrings.xml><?xml version="1.0" encoding="utf-8"?>
<sst xmlns="http://schemas.openxmlformats.org/spreadsheetml/2006/main" count="154" uniqueCount="71">
  <si>
    <t>KN08033GCQ93</t>
  </si>
  <si>
    <t>AGG101030 Private Placement</t>
  </si>
  <si>
    <t>Coupon</t>
  </si>
  <si>
    <t>XCD</t>
  </si>
  <si>
    <t>Amortization</t>
  </si>
  <si>
    <t>KN74050GCV88</t>
  </si>
  <si>
    <t>LCG070425</t>
  </si>
  <si>
    <t>KN74050GDR67</t>
  </si>
  <si>
    <t>LCG071026</t>
  </si>
  <si>
    <t>KN24033BBV73</t>
  </si>
  <si>
    <t>DMB050424</t>
  </si>
  <si>
    <t>TotalRedemption</t>
  </si>
  <si>
    <t>KN74083CIH36</t>
  </si>
  <si>
    <t>VCB050424</t>
  </si>
  <si>
    <t>KN25516MDV48</t>
  </si>
  <si>
    <t>HMB120424 Private Placement</t>
  </si>
  <si>
    <t>KN74050GCR76</t>
  </si>
  <si>
    <t>FLG071024</t>
  </si>
  <si>
    <t>USD</t>
  </si>
  <si>
    <t>KN74050GCZ92</t>
  </si>
  <si>
    <t>FLG1024AA Private Placement</t>
  </si>
  <si>
    <t>KN74050GEK06</t>
  </si>
  <si>
    <t>LCG060427 Private Placement</t>
  </si>
  <si>
    <t>KN74050CHL48</t>
  </si>
  <si>
    <t>LCB140424</t>
  </si>
  <si>
    <t>KN74050GDY19</t>
  </si>
  <si>
    <t>LCG051024 Private Placement</t>
  </si>
  <si>
    <t>KN74050GCS59</t>
  </si>
  <si>
    <t>LCG101027</t>
  </si>
  <si>
    <t>KN74050GDA33</t>
  </si>
  <si>
    <t>LCG1027AA Private Placement</t>
  </si>
  <si>
    <t>KN74050GED62</t>
  </si>
  <si>
    <t>LCG080426 Private Placement</t>
  </si>
  <si>
    <t>KN74048GAB97</t>
  </si>
  <si>
    <t>KNG450457</t>
  </si>
  <si>
    <t>KN74048GAC70</t>
  </si>
  <si>
    <t>FKG200432</t>
  </si>
  <si>
    <t>KN08033GCG12</t>
  </si>
  <si>
    <t>FAG051026 Private Placement</t>
  </si>
  <si>
    <t>KN08033GBC17</t>
  </si>
  <si>
    <t>AGG100428</t>
  </si>
  <si>
    <t>KN74050GCU06</t>
  </si>
  <si>
    <t>LCG100128</t>
  </si>
  <si>
    <t>KN74050GDC98</t>
  </si>
  <si>
    <t>LCG0128AA Private Placement</t>
  </si>
  <si>
    <t>KN74050GDS41</t>
  </si>
  <si>
    <t>LCG061025</t>
  </si>
  <si>
    <t>KN25516MEB74</t>
  </si>
  <si>
    <t>HMB251024</t>
  </si>
  <si>
    <t>KN08033GAO63</t>
  </si>
  <si>
    <t>AGG151029 Private Placement</t>
  </si>
  <si>
    <t>KN08033GBO54</t>
  </si>
  <si>
    <t>FAG111031 Private Placement</t>
  </si>
  <si>
    <t>KN08033GCE63</t>
  </si>
  <si>
    <t>AGN311024 Private Placement</t>
  </si>
  <si>
    <t>KN08033GDG03</t>
  </si>
  <si>
    <t>AGG071030 Private Placement</t>
  </si>
  <si>
    <t xml:space="preserve">GESL DIVIDEND </t>
  </si>
  <si>
    <t>AGN111025</t>
  </si>
  <si>
    <t>KN08033GDC98</t>
  </si>
  <si>
    <t xml:space="preserve">SLH DIVIDEND PAYMENT </t>
  </si>
  <si>
    <t xml:space="preserve">Dividend payment </t>
  </si>
  <si>
    <t>ISIN</t>
  </si>
  <si>
    <t>TRADING SYMBOL</t>
  </si>
  <si>
    <t>PAYMENT TYPE</t>
  </si>
  <si>
    <t>PAYMENT DATE</t>
  </si>
  <si>
    <t>QUANTITY</t>
  </si>
  <si>
    <t>INTEREST</t>
  </si>
  <si>
    <t>CURRENCY</t>
  </si>
  <si>
    <t>RATE</t>
  </si>
  <si>
    <t>RATE2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</si>
</sst>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6" formatCode="_(&quot;$&quot;* #,##0.0000_);_(&quot;$&quot;* \(#,##0.0000\);_(&quot;$&quot;* &quot;-&quot;??_);_(@_)"/>
  </numFmts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16" fillId="0" borderId="0" xfId="0" applyFont="1"/>
    <xf numFmtId="0" fontId="0" fillId="0" borderId="10" xfId="0" applyBorder="1"/>
    <xf numFmtId="15" fontId="0" fillId="0" borderId="10" xfId="0" applyNumberFormat="1" applyBorder="1"/>
    <xf numFmtId="164" fontId="0" fillId="0" borderId="0" xfId="0" applyNumberFormat="1"/>
    <xf numFmtId="164" fontId="14" fillId="0" borderId="0" xfId="0" applyNumberFormat="1" applyFont="1"/>
    <xf numFmtId="8" fontId="14" fillId="0" borderId="0" xfId="0" applyNumberFormat="1" applyFont="1"/>
    <xf numFmtId="0" fontId="14" fillId="0" borderId="0" xfId="0" applyFont="1"/>
    <xf numFmtId="0" fontId="18" fillId="0" borderId="10" xfId="0" applyFont="1" applyBorder="1"/>
    <xf numFmtId="15" fontId="18" fillId="0" borderId="10" xfId="0" applyNumberFormat="1" applyFont="1" applyBorder="1"/>
    <xf numFmtId="0" fontId="18" fillId="0" borderId="0" xfId="0" applyFont="1"/>
    <xf numFmtId="0" fontId="18" fillId="0" borderId="12" xfId="0" applyFont="1" applyBorder="1"/>
    <xf numFmtId="0" fontId="0" fillId="0" borderId="12" xfId="0" applyBorder="1"/>
    <xf numFmtId="0" fontId="16" fillId="0" borderId="13" xfId="0" applyFont="1" applyBorder="1"/>
    <xf numFmtId="0" fontId="16" fillId="0" borderId="14" xfId="0" applyFont="1" applyBorder="1"/>
    <xf numFmtId="0" fontId="0" fillId="0" borderId="15" xfId="0" applyBorder="1"/>
    <xf numFmtId="0" fontId="0" fillId="0" borderId="16" xfId="0" applyBorder="1"/>
    <xf numFmtId="15" fontId="0" fillId="0" borderId="16" xfId="0" applyNumberFormat="1" applyBorder="1"/>
    <xf numFmtId="164" fontId="18" fillId="0" borderId="0" xfId="0" applyNumberFormat="1" applyFont="1"/>
    <xf numFmtId="0" fontId="0" fillId="0" borderId="11" xfId="0" applyBorder="1"/>
    <xf numFmtId="44" fontId="16" fillId="0" borderId="14" xfId="42" applyFont="1" applyBorder="1"/>
    <xf numFmtId="44" fontId="18" fillId="0" borderId="10" xfId="42" applyFont="1" applyBorder="1"/>
    <xf numFmtId="44" fontId="0" fillId="0" borderId="10" xfId="42" applyFont="1" applyBorder="1"/>
    <xf numFmtId="44" fontId="0" fillId="0" borderId="10" xfId="42" applyFont="1" applyFill="1" applyBorder="1"/>
    <xf numFmtId="44" fontId="0" fillId="0" borderId="16" xfId="42" applyFont="1" applyBorder="1"/>
    <xf numFmtId="44" fontId="0" fillId="0" borderId="0" xfId="42" applyFont="1"/>
    <xf numFmtId="166" fontId="18" fillId="0" borderId="10" xfId="42" applyNumberFormat="1" applyFont="1" applyBorder="1"/>
    <xf numFmtId="10" fontId="16" fillId="0" borderId="14" xfId="43" applyNumberFormat="1" applyFont="1" applyBorder="1"/>
    <xf numFmtId="10" fontId="18" fillId="0" borderId="10" xfId="43" applyNumberFormat="1" applyFont="1" applyBorder="1"/>
    <xf numFmtId="10" fontId="0" fillId="0" borderId="10" xfId="43" applyNumberFormat="1" applyFont="1" applyBorder="1"/>
    <xf numFmtId="10" fontId="0" fillId="0" borderId="16" xfId="43" applyNumberFormat="1" applyFont="1" applyBorder="1"/>
    <xf numFmtId="10" fontId="0" fillId="0" borderId="0" xfId="43" applyNumberFormat="1" applyFon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3" builtinId="5"/>
    <cellStyle name="Title" xfId="1" builtinId="15" customBuiltin="1"/>
    <cellStyle name="Total" xfId="17" builtinId="25" customBuiltin="1"/>
    <cellStyle name="Warning Text" xfId="14" builtinId="11" customBuiltin="1"/>
  </cellStyles>
  <dxfs count="13">
    <dxf>
      <numFmt numFmtId="14" formatCode="0.00%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0" formatCode="d\-mmm\-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C49563E-539B-42F1-A462-76EDE6E707A5}" name="Table1" displayName="Table1" ref="A1:I38" totalsRowShown="0" headerRowDxfId="12" headerRowBorderDxfId="11" tableBorderDxfId="10" totalsRowBorderDxfId="9">
  <autoFilter ref="A1:I38" xr:uid="{FC49563E-539B-42F1-A462-76EDE6E707A5}"/>
  <tableColumns count="9">
    <tableColumn id="1" xr3:uid="{19FE55C6-9A74-43F0-85F9-833129C1E18C}" name="ISIN" dataDxfId="8"/>
    <tableColumn id="2" xr3:uid="{B1A67F36-3667-4316-8340-C0A299A0DFC0}" name="TRADING SYMBOL" dataDxfId="7"/>
    <tableColumn id="3" xr3:uid="{04ED1210-BF34-409A-860D-87117436DDF8}" name="PAYMENT TYPE" dataDxfId="6"/>
    <tableColumn id="4" xr3:uid="{07AC5FF9-9FBE-4111-9BBE-1C1F74E4B079}" name="PAYMENT DATE" dataDxfId="5"/>
    <tableColumn id="7" xr3:uid="{052920F6-9CFA-45C3-8C61-A77647D25A5F}" name="RATE" dataDxfId="4"/>
    <tableColumn id="6" xr3:uid="{97884C96-FD07-46A8-AB9F-F27D5E9B4C9F}" name="RATE2" dataDxfId="0" dataCellStyle="Percent">
      <calculatedColumnFormula>Table1[[#This Row],[RATE]]/100</calculatedColumnFormula>
    </tableColumn>
    <tableColumn id="8" xr3:uid="{81F97EB1-86F2-47B7-B271-9AFB068CF808}" name="QUANTITY" dataDxfId="3" dataCellStyle="Currency"/>
    <tableColumn id="9" xr3:uid="{24851530-BD45-494F-AC37-5B9DB8D54BC3}" name="INTEREST" dataDxfId="2" dataCellStyle="Currency"/>
    <tableColumn id="10" xr3:uid="{FEB4B434-7A99-4414-8DD3-B10E3F31BC70}" name="CURRENCY" dataDxfId="1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0"/>
  <sheetViews>
    <sheetView showGridLines="0" tabSelected="1" workbookViewId="0">
      <selection activeCell="F33" sqref="F33"/>
    </sheetView>
  </sheetViews>
  <sheetFormatPr defaultRowHeight="15" x14ac:dyDescent="0.25"/>
  <cols>
    <col min="1" max="1" width="14.7109375" bestFit="1" customWidth="1"/>
    <col min="2" max="2" width="27.7109375" bestFit="1" customWidth="1"/>
    <col min="3" max="3" width="17.42578125" bestFit="1" customWidth="1"/>
    <col min="4" max="4" width="17.140625" bestFit="1" customWidth="1"/>
    <col min="5" max="5" width="10" hidden="1" customWidth="1"/>
    <col min="6" max="6" width="11.42578125" style="31" bestFit="1" customWidth="1"/>
    <col min="7" max="7" width="22" style="25" customWidth="1"/>
    <col min="8" max="8" width="19.42578125" style="25" customWidth="1"/>
    <col min="9" max="9" width="13.7109375" bestFit="1" customWidth="1"/>
    <col min="10" max="10" width="31.5703125" bestFit="1" customWidth="1"/>
    <col min="14" max="14" width="13.7109375" bestFit="1" customWidth="1"/>
  </cols>
  <sheetData>
    <row r="1" spans="1:14" s="1" customFormat="1" x14ac:dyDescent="0.25">
      <c r="A1" s="13" t="s">
        <v>62</v>
      </c>
      <c r="B1" s="14" t="s">
        <v>63</v>
      </c>
      <c r="C1" s="14" t="s">
        <v>64</v>
      </c>
      <c r="D1" s="14" t="s">
        <v>65</v>
      </c>
      <c r="E1" s="14" t="s">
        <v>69</v>
      </c>
      <c r="F1" s="27" t="s">
        <v>70</v>
      </c>
      <c r="G1" s="20" t="s">
        <v>66</v>
      </c>
      <c r="H1" s="20" t="s">
        <v>67</v>
      </c>
      <c r="I1" s="14" t="s">
        <v>68</v>
      </c>
    </row>
    <row r="2" spans="1:14" x14ac:dyDescent="0.25">
      <c r="A2" s="11" t="s">
        <v>0</v>
      </c>
      <c r="B2" s="8" t="s">
        <v>1</v>
      </c>
      <c r="C2" s="8" t="s">
        <v>2</v>
      </c>
      <c r="D2" s="9">
        <v>45384</v>
      </c>
      <c r="E2" s="8">
        <v>6.5</v>
      </c>
      <c r="F2" s="28">
        <f>Table1[[#This Row],[RATE]]/100</f>
        <v>6.5000000000000002E-2</v>
      </c>
      <c r="G2" s="21">
        <v>7227500</v>
      </c>
      <c r="H2" s="21">
        <v>234893.75</v>
      </c>
      <c r="I2" s="8" t="s">
        <v>3</v>
      </c>
    </row>
    <row r="3" spans="1:14" x14ac:dyDescent="0.25">
      <c r="A3" s="11" t="s">
        <v>0</v>
      </c>
      <c r="B3" s="8" t="s">
        <v>1</v>
      </c>
      <c r="C3" s="8" t="s">
        <v>4</v>
      </c>
      <c r="D3" s="9">
        <v>45384</v>
      </c>
      <c r="E3" s="8"/>
      <c r="F3" s="28"/>
      <c r="G3" s="21">
        <v>7227500</v>
      </c>
      <c r="H3" s="21">
        <v>516250</v>
      </c>
      <c r="I3" s="8" t="s">
        <v>3</v>
      </c>
    </row>
    <row r="4" spans="1:14" x14ac:dyDescent="0.25">
      <c r="A4" s="11" t="s">
        <v>5</v>
      </c>
      <c r="B4" s="8" t="s">
        <v>6</v>
      </c>
      <c r="C4" s="8" t="s">
        <v>2</v>
      </c>
      <c r="D4" s="9">
        <v>45386</v>
      </c>
      <c r="E4" s="8">
        <v>6.25</v>
      </c>
      <c r="F4" s="28">
        <f>Table1[[#This Row],[RATE]]/100</f>
        <v>6.25E-2</v>
      </c>
      <c r="G4" s="21">
        <v>20000000</v>
      </c>
      <c r="H4" s="21">
        <f>625000/2</f>
        <v>312500</v>
      </c>
      <c r="I4" s="8" t="s">
        <v>3</v>
      </c>
    </row>
    <row r="5" spans="1:14" x14ac:dyDescent="0.25">
      <c r="A5" s="11" t="s">
        <v>7</v>
      </c>
      <c r="B5" s="8" t="s">
        <v>8</v>
      </c>
      <c r="C5" s="8" t="s">
        <v>2</v>
      </c>
      <c r="D5" s="9">
        <v>45386</v>
      </c>
      <c r="E5" s="8">
        <v>6.5</v>
      </c>
      <c r="F5" s="28">
        <f>Table1[[#This Row],[RATE]]/100</f>
        <v>6.5000000000000002E-2</v>
      </c>
      <c r="G5" s="21">
        <v>11866155</v>
      </c>
      <c r="H5" s="21">
        <v>385650.04</v>
      </c>
      <c r="I5" s="8" t="s">
        <v>3</v>
      </c>
    </row>
    <row r="6" spans="1:14" x14ac:dyDescent="0.25">
      <c r="A6" s="11" t="s">
        <v>7</v>
      </c>
      <c r="B6" s="8" t="s">
        <v>8</v>
      </c>
      <c r="C6" s="8" t="s">
        <v>4</v>
      </c>
      <c r="D6" s="9">
        <v>45386</v>
      </c>
      <c r="E6" s="8"/>
      <c r="F6" s="28"/>
      <c r="G6" s="21">
        <v>11866155</v>
      </c>
      <c r="H6" s="21">
        <v>659230.77</v>
      </c>
      <c r="I6" s="8" t="s">
        <v>3</v>
      </c>
      <c r="N6" s="5"/>
    </row>
    <row r="7" spans="1:14" x14ac:dyDescent="0.25">
      <c r="A7" s="11" t="s">
        <v>9</v>
      </c>
      <c r="B7" s="8" t="s">
        <v>10</v>
      </c>
      <c r="C7" s="8" t="s">
        <v>11</v>
      </c>
      <c r="D7" s="9">
        <v>45387</v>
      </c>
      <c r="E7" s="8"/>
      <c r="F7" s="28"/>
      <c r="G7" s="21">
        <v>20000000</v>
      </c>
      <c r="H7" s="21">
        <v>20000000</v>
      </c>
      <c r="I7" s="8" t="s">
        <v>3</v>
      </c>
      <c r="N7" s="6"/>
    </row>
    <row r="8" spans="1:14" x14ac:dyDescent="0.25">
      <c r="A8" s="11"/>
      <c r="B8" s="8" t="s">
        <v>57</v>
      </c>
      <c r="C8" s="8" t="s">
        <v>61</v>
      </c>
      <c r="D8" s="9">
        <v>45387</v>
      </c>
      <c r="E8" s="8"/>
      <c r="F8" s="28"/>
      <c r="G8" s="21">
        <v>0.08</v>
      </c>
      <c r="H8" s="21">
        <v>1520000</v>
      </c>
      <c r="I8" s="8" t="s">
        <v>3</v>
      </c>
      <c r="N8" s="6"/>
    </row>
    <row r="9" spans="1:14" x14ac:dyDescent="0.25">
      <c r="A9" s="11" t="s">
        <v>12</v>
      </c>
      <c r="B9" s="8" t="s">
        <v>13</v>
      </c>
      <c r="C9" s="8" t="s">
        <v>11</v>
      </c>
      <c r="D9" s="9">
        <v>45387</v>
      </c>
      <c r="E9" s="8"/>
      <c r="F9" s="28"/>
      <c r="G9" s="21">
        <v>28000000</v>
      </c>
      <c r="H9" s="21">
        <v>28000000</v>
      </c>
      <c r="I9" s="8" t="s">
        <v>3</v>
      </c>
      <c r="N9" s="6"/>
    </row>
    <row r="10" spans="1:14" x14ac:dyDescent="0.25">
      <c r="A10" s="11" t="s">
        <v>14</v>
      </c>
      <c r="B10" s="8" t="s">
        <v>15</v>
      </c>
      <c r="C10" s="8" t="s">
        <v>11</v>
      </c>
      <c r="D10" s="9">
        <v>45394</v>
      </c>
      <c r="E10" s="8"/>
      <c r="F10" s="28"/>
      <c r="G10" s="21">
        <v>49558000</v>
      </c>
      <c r="H10" s="21">
        <v>49558000</v>
      </c>
      <c r="I10" s="8" t="s">
        <v>3</v>
      </c>
      <c r="N10" s="5"/>
    </row>
    <row r="11" spans="1:14" x14ac:dyDescent="0.25">
      <c r="A11" s="11" t="s">
        <v>14</v>
      </c>
      <c r="B11" s="8" t="s">
        <v>15</v>
      </c>
      <c r="C11" s="8" t="s">
        <v>2</v>
      </c>
      <c r="D11" s="9">
        <v>45394</v>
      </c>
      <c r="E11" s="8">
        <v>2.5</v>
      </c>
      <c r="F11" s="28">
        <f>Table1[[#This Row],[RATE]]/100</f>
        <v>2.5000000000000001E-2</v>
      </c>
      <c r="G11" s="21">
        <v>49558000</v>
      </c>
      <c r="H11" s="21">
        <v>621172.19178082189</v>
      </c>
      <c r="I11" s="8" t="s">
        <v>3</v>
      </c>
      <c r="N11" s="7"/>
    </row>
    <row r="12" spans="1:14" x14ac:dyDescent="0.25">
      <c r="A12" s="11" t="s">
        <v>16</v>
      </c>
      <c r="B12" s="8" t="s">
        <v>17</v>
      </c>
      <c r="C12" s="8" t="s">
        <v>2</v>
      </c>
      <c r="D12" s="9">
        <v>45394</v>
      </c>
      <c r="E12" s="8">
        <v>6.5</v>
      </c>
      <c r="F12" s="28">
        <f>Table1[[#This Row],[RATE]]/100</f>
        <v>6.5000000000000002E-2</v>
      </c>
      <c r="G12" s="21">
        <v>2680000</v>
      </c>
      <c r="H12" s="21">
        <f>87100/2</f>
        <v>43550</v>
      </c>
      <c r="I12" s="8" t="s">
        <v>18</v>
      </c>
      <c r="N12" s="6"/>
    </row>
    <row r="13" spans="1:14" x14ac:dyDescent="0.25">
      <c r="A13" s="11" t="s">
        <v>19</v>
      </c>
      <c r="B13" s="8" t="s">
        <v>20</v>
      </c>
      <c r="C13" s="8" t="s">
        <v>2</v>
      </c>
      <c r="D13" s="9">
        <v>45394</v>
      </c>
      <c r="E13" s="8">
        <v>6.5</v>
      </c>
      <c r="F13" s="28">
        <f>Table1[[#This Row],[RATE]]/100</f>
        <v>6.5000000000000002E-2</v>
      </c>
      <c r="G13" s="21">
        <v>3360000</v>
      </c>
      <c r="H13" s="21">
        <f>109200/2</f>
        <v>54600</v>
      </c>
      <c r="I13" s="8" t="s">
        <v>18</v>
      </c>
      <c r="N13" s="6"/>
    </row>
    <row r="14" spans="1:14" x14ac:dyDescent="0.25">
      <c r="A14" s="11" t="s">
        <v>21</v>
      </c>
      <c r="B14" s="8" t="s">
        <v>22</v>
      </c>
      <c r="C14" s="8" t="s">
        <v>2</v>
      </c>
      <c r="D14" s="9">
        <v>45394</v>
      </c>
      <c r="E14" s="8">
        <v>6.35</v>
      </c>
      <c r="F14" s="28">
        <f>Table1[[#This Row],[RATE]]/100</f>
        <v>6.3500000000000001E-2</v>
      </c>
      <c r="G14" s="21">
        <v>14005000</v>
      </c>
      <c r="H14" s="21">
        <v>444658.75</v>
      </c>
      <c r="I14" s="8" t="s">
        <v>3</v>
      </c>
      <c r="N14" s="6"/>
    </row>
    <row r="15" spans="1:14" x14ac:dyDescent="0.25">
      <c r="A15" s="12" t="s">
        <v>59</v>
      </c>
      <c r="B15" s="2" t="s">
        <v>58</v>
      </c>
      <c r="C15" s="2" t="s">
        <v>2</v>
      </c>
      <c r="D15" s="3">
        <v>45394</v>
      </c>
      <c r="E15" s="2">
        <v>6</v>
      </c>
      <c r="F15" s="29">
        <f>Table1[[#This Row],[RATE]]/100</f>
        <v>0.06</v>
      </c>
      <c r="G15" s="22">
        <v>17741000</v>
      </c>
      <c r="H15" s="22">
        <f>G15*0.06/2</f>
        <v>532230</v>
      </c>
      <c r="I15" s="2" t="s">
        <v>3</v>
      </c>
      <c r="N15" s="6"/>
    </row>
    <row r="16" spans="1:14" x14ac:dyDescent="0.25">
      <c r="A16" s="12" t="s">
        <v>23</v>
      </c>
      <c r="B16" s="2" t="s">
        <v>24</v>
      </c>
      <c r="C16" s="2" t="s">
        <v>11</v>
      </c>
      <c r="D16" s="3">
        <v>45396</v>
      </c>
      <c r="E16" s="2"/>
      <c r="F16" s="29"/>
      <c r="G16" s="22">
        <v>20000000</v>
      </c>
      <c r="H16" s="22">
        <v>20000000</v>
      </c>
      <c r="I16" s="2" t="s">
        <v>3</v>
      </c>
    </row>
    <row r="17" spans="1:10" x14ac:dyDescent="0.25">
      <c r="A17" s="12" t="s">
        <v>25</v>
      </c>
      <c r="B17" s="2" t="s">
        <v>26</v>
      </c>
      <c r="C17" s="2" t="s">
        <v>2</v>
      </c>
      <c r="D17" s="3">
        <v>45397</v>
      </c>
      <c r="E17" s="2">
        <v>5.75</v>
      </c>
      <c r="F17" s="29">
        <f>Table1[[#This Row],[RATE]]/100</f>
        <v>5.7500000000000002E-2</v>
      </c>
      <c r="G17" s="22">
        <v>15900000</v>
      </c>
      <c r="H17" s="22">
        <v>457125</v>
      </c>
      <c r="I17" s="2" t="s">
        <v>3</v>
      </c>
    </row>
    <row r="18" spans="1:10" x14ac:dyDescent="0.25">
      <c r="A18" s="12" t="s">
        <v>27</v>
      </c>
      <c r="B18" s="2" t="s">
        <v>28</v>
      </c>
      <c r="C18" s="2" t="s">
        <v>2</v>
      </c>
      <c r="D18" s="3">
        <v>45398</v>
      </c>
      <c r="E18" s="2">
        <v>7.25</v>
      </c>
      <c r="F18" s="29">
        <f>Table1[[#This Row],[RATE]]/100</f>
        <v>7.2499999999999995E-2</v>
      </c>
      <c r="G18" s="22">
        <v>16037000</v>
      </c>
      <c r="H18" s="22">
        <f>581341.25/2</f>
        <v>290670.625</v>
      </c>
      <c r="I18" s="2" t="s">
        <v>3</v>
      </c>
    </row>
    <row r="19" spans="1:10" x14ac:dyDescent="0.25">
      <c r="A19" s="12" t="s">
        <v>29</v>
      </c>
      <c r="B19" s="2" t="s">
        <v>30</v>
      </c>
      <c r="C19" s="2" t="s">
        <v>2</v>
      </c>
      <c r="D19" s="3">
        <v>45398</v>
      </c>
      <c r="E19" s="2">
        <v>7.25</v>
      </c>
      <c r="F19" s="29">
        <f>Table1[[#This Row],[RATE]]/100</f>
        <v>7.2499999999999995E-2</v>
      </c>
      <c r="G19" s="22">
        <v>14683000</v>
      </c>
      <c r="H19" s="22">
        <f>532258.75/2</f>
        <v>266129.375</v>
      </c>
      <c r="I19" s="2" t="s">
        <v>3</v>
      </c>
      <c r="J19" s="4"/>
    </row>
    <row r="20" spans="1:10" x14ac:dyDescent="0.25">
      <c r="A20" s="12" t="s">
        <v>31</v>
      </c>
      <c r="B20" s="2" t="s">
        <v>32</v>
      </c>
      <c r="C20" s="2" t="s">
        <v>2</v>
      </c>
      <c r="D20" s="3">
        <v>45398</v>
      </c>
      <c r="E20" s="2">
        <v>6.85</v>
      </c>
      <c r="F20" s="29">
        <f>Table1[[#This Row],[RATE]]/100</f>
        <v>6.8499999999999991E-2</v>
      </c>
      <c r="G20" s="22">
        <v>12500000</v>
      </c>
      <c r="H20" s="22">
        <v>428125</v>
      </c>
      <c r="I20" s="2" t="s">
        <v>3</v>
      </c>
    </row>
    <row r="21" spans="1:10" x14ac:dyDescent="0.25">
      <c r="A21" s="12" t="s">
        <v>33</v>
      </c>
      <c r="B21" s="2" t="s">
        <v>34</v>
      </c>
      <c r="C21" s="2" t="s">
        <v>2</v>
      </c>
      <c r="D21" s="3">
        <v>45400</v>
      </c>
      <c r="E21" s="2">
        <v>1.5</v>
      </c>
      <c r="F21" s="29">
        <f>Table1[[#This Row],[RATE]]/100</f>
        <v>1.4999999999999999E-2</v>
      </c>
      <c r="G21" s="22">
        <v>134406530</v>
      </c>
      <c r="H21" s="22">
        <v>168008.16</v>
      </c>
      <c r="I21" s="2" t="s">
        <v>3</v>
      </c>
      <c r="J21" s="4"/>
    </row>
    <row r="22" spans="1:10" x14ac:dyDescent="0.25">
      <c r="A22" s="12" t="s">
        <v>33</v>
      </c>
      <c r="B22" s="2" t="s">
        <v>34</v>
      </c>
      <c r="C22" s="2" t="s">
        <v>4</v>
      </c>
      <c r="D22" s="3">
        <v>45400</v>
      </c>
      <c r="E22" s="2"/>
      <c r="F22" s="29"/>
      <c r="G22" s="22">
        <v>134406530</v>
      </c>
      <c r="H22" s="22">
        <v>0</v>
      </c>
      <c r="I22" s="2" t="s">
        <v>3</v>
      </c>
    </row>
    <row r="23" spans="1:10" x14ac:dyDescent="0.25">
      <c r="A23" s="12" t="s">
        <v>35</v>
      </c>
      <c r="B23" s="2" t="s">
        <v>36</v>
      </c>
      <c r="C23" s="2" t="s">
        <v>2</v>
      </c>
      <c r="D23" s="3">
        <v>45400</v>
      </c>
      <c r="E23" s="2">
        <v>3</v>
      </c>
      <c r="F23" s="29">
        <f>Table1[[#This Row],[RATE]]/100</f>
        <v>0.03</v>
      </c>
      <c r="G23" s="22">
        <v>16370356</v>
      </c>
      <c r="H23" s="22">
        <v>40925.879999999997</v>
      </c>
      <c r="I23" s="2" t="s">
        <v>18</v>
      </c>
    </row>
    <row r="24" spans="1:10" x14ac:dyDescent="0.25">
      <c r="A24" s="12" t="s">
        <v>35</v>
      </c>
      <c r="B24" s="2" t="s">
        <v>36</v>
      </c>
      <c r="C24" s="2" t="s">
        <v>4</v>
      </c>
      <c r="D24" s="3">
        <v>45400</v>
      </c>
      <c r="E24" s="2">
        <v>3</v>
      </c>
      <c r="F24" s="29">
        <f>Table1[[#This Row],[RATE]]/100</f>
        <v>0.03</v>
      </c>
      <c r="G24" s="22">
        <v>16370356</v>
      </c>
      <c r="H24" s="22">
        <v>149339.64000000001</v>
      </c>
      <c r="I24" s="2" t="s">
        <v>18</v>
      </c>
    </row>
    <row r="25" spans="1:10" x14ac:dyDescent="0.25">
      <c r="A25" s="11" t="s">
        <v>37</v>
      </c>
      <c r="B25" s="8" t="s">
        <v>38</v>
      </c>
      <c r="C25" s="8" t="s">
        <v>2</v>
      </c>
      <c r="D25" s="9">
        <v>45404</v>
      </c>
      <c r="E25" s="8">
        <v>6</v>
      </c>
      <c r="F25" s="28">
        <f>Table1[[#This Row],[RATE]]/100</f>
        <v>0.06</v>
      </c>
      <c r="G25" s="21">
        <v>1350000</v>
      </c>
      <c r="H25" s="21">
        <v>40500</v>
      </c>
      <c r="I25" s="8" t="s">
        <v>18</v>
      </c>
    </row>
    <row r="26" spans="1:10" x14ac:dyDescent="0.25">
      <c r="A26" s="11" t="s">
        <v>39</v>
      </c>
      <c r="B26" s="8" t="s">
        <v>40</v>
      </c>
      <c r="C26" s="8" t="s">
        <v>2</v>
      </c>
      <c r="D26" s="9">
        <v>45405</v>
      </c>
      <c r="E26" s="8">
        <v>7.5</v>
      </c>
      <c r="F26" s="28">
        <f>Table1[[#This Row],[RATE]]/100</f>
        <v>7.4999999999999997E-2</v>
      </c>
      <c r="G26" s="21">
        <v>15000000</v>
      </c>
      <c r="H26" s="21">
        <v>562500</v>
      </c>
      <c r="I26" s="8" t="s">
        <v>3</v>
      </c>
    </row>
    <row r="27" spans="1:10" x14ac:dyDescent="0.25">
      <c r="A27" s="11" t="s">
        <v>41</v>
      </c>
      <c r="B27" s="8" t="s">
        <v>42</v>
      </c>
      <c r="C27" s="8" t="s">
        <v>2</v>
      </c>
      <c r="D27" s="9">
        <v>45405</v>
      </c>
      <c r="E27" s="8">
        <v>7.25</v>
      </c>
      <c r="F27" s="28">
        <f>Table1[[#This Row],[RATE]]/100</f>
        <v>7.2499999999999995E-2</v>
      </c>
      <c r="G27" s="21">
        <v>13000000</v>
      </c>
      <c r="H27" s="21">
        <f>471250/2</f>
        <v>235625</v>
      </c>
      <c r="I27" s="8" t="s">
        <v>3</v>
      </c>
    </row>
    <row r="28" spans="1:10" x14ac:dyDescent="0.25">
      <c r="A28" s="11" t="s">
        <v>43</v>
      </c>
      <c r="B28" s="8" t="s">
        <v>44</v>
      </c>
      <c r="C28" s="8" t="s">
        <v>2</v>
      </c>
      <c r="D28" s="9">
        <v>45405</v>
      </c>
      <c r="E28" s="8">
        <v>7.25</v>
      </c>
      <c r="F28" s="28">
        <f>Table1[[#This Row],[RATE]]/100</f>
        <v>7.2499999999999995E-2</v>
      </c>
      <c r="G28" s="21">
        <v>18361000</v>
      </c>
      <c r="H28" s="21">
        <f>665586.25/2</f>
        <v>332793.125</v>
      </c>
      <c r="I28" s="8" t="s">
        <v>3</v>
      </c>
    </row>
    <row r="29" spans="1:10" x14ac:dyDescent="0.25">
      <c r="A29" s="11" t="s">
        <v>45</v>
      </c>
      <c r="B29" s="8" t="s">
        <v>46</v>
      </c>
      <c r="C29" s="8" t="s">
        <v>2</v>
      </c>
      <c r="D29" s="9">
        <v>45405</v>
      </c>
      <c r="E29" s="8">
        <v>6.25</v>
      </c>
      <c r="F29" s="28">
        <f>Table1[[#This Row],[RATE]]/100</f>
        <v>6.25E-2</v>
      </c>
      <c r="G29" s="21">
        <v>10900728</v>
      </c>
      <c r="H29" s="21">
        <v>340647.75</v>
      </c>
      <c r="I29" s="8" t="s">
        <v>3</v>
      </c>
    </row>
    <row r="30" spans="1:10" x14ac:dyDescent="0.25">
      <c r="A30" s="11" t="s">
        <v>45</v>
      </c>
      <c r="B30" s="8" t="s">
        <v>46</v>
      </c>
      <c r="C30" s="8" t="s">
        <v>4</v>
      </c>
      <c r="D30" s="9">
        <v>45405</v>
      </c>
      <c r="E30" s="8"/>
      <c r="F30" s="28"/>
      <c r="G30" s="21">
        <v>10900728</v>
      </c>
      <c r="H30" s="21">
        <v>1054909.0900000001</v>
      </c>
      <c r="I30" s="8" t="s">
        <v>3</v>
      </c>
    </row>
    <row r="31" spans="1:10" x14ac:dyDescent="0.25">
      <c r="A31" s="11" t="s">
        <v>47</v>
      </c>
      <c r="B31" s="8" t="s">
        <v>48</v>
      </c>
      <c r="C31" s="8" t="s">
        <v>2</v>
      </c>
      <c r="D31" s="9">
        <v>45407</v>
      </c>
      <c r="E31" s="8">
        <v>2.5</v>
      </c>
      <c r="F31" s="28">
        <f>Table1[[#This Row],[RATE]]/100</f>
        <v>2.5000000000000001E-2</v>
      </c>
      <c r="G31" s="21">
        <v>33632000</v>
      </c>
      <c r="H31" s="21">
        <v>421551.78082191781</v>
      </c>
      <c r="I31" s="8" t="s">
        <v>3</v>
      </c>
    </row>
    <row r="32" spans="1:10" x14ac:dyDescent="0.25">
      <c r="A32" s="11"/>
      <c r="B32" s="8" t="s">
        <v>60</v>
      </c>
      <c r="C32" s="8" t="s">
        <v>61</v>
      </c>
      <c r="D32" s="9">
        <v>45407</v>
      </c>
      <c r="E32" s="26">
        <v>7.5899999999999995E-2</v>
      </c>
      <c r="F32" s="26">
        <v>7.5899999999999995E-2</v>
      </c>
      <c r="G32" s="21"/>
      <c r="H32" s="21">
        <v>4575000.13</v>
      </c>
      <c r="I32" s="8"/>
    </row>
    <row r="33" spans="1:16" x14ac:dyDescent="0.25">
      <c r="A33" s="12" t="s">
        <v>49</v>
      </c>
      <c r="B33" s="2" t="s">
        <v>50</v>
      </c>
      <c r="C33" s="2" t="s">
        <v>2</v>
      </c>
      <c r="D33" s="3">
        <v>45411</v>
      </c>
      <c r="E33" s="2">
        <v>8</v>
      </c>
      <c r="F33" s="29">
        <f>Table1[[#This Row],[RATE]]/100</f>
        <v>0.08</v>
      </c>
      <c r="G33" s="22">
        <v>5000000</v>
      </c>
      <c r="H33" s="22">
        <v>200000</v>
      </c>
      <c r="I33" s="2" t="s">
        <v>3</v>
      </c>
      <c r="N33" s="4"/>
      <c r="O33" s="4"/>
      <c r="P33" s="4"/>
    </row>
    <row r="34" spans="1:16" x14ac:dyDescent="0.25">
      <c r="A34" s="12" t="s">
        <v>51</v>
      </c>
      <c r="B34" s="2" t="s">
        <v>52</v>
      </c>
      <c r="C34" s="2" t="s">
        <v>2</v>
      </c>
      <c r="D34" s="3">
        <v>45412</v>
      </c>
      <c r="E34" s="2">
        <v>6</v>
      </c>
      <c r="F34" s="29">
        <f>Table1[[#This Row],[RATE]]/100</f>
        <v>0.06</v>
      </c>
      <c r="G34" s="23">
        <v>9657654</v>
      </c>
      <c r="H34" s="23">
        <v>289729.62</v>
      </c>
      <c r="I34" s="2" t="s">
        <v>3</v>
      </c>
    </row>
    <row r="35" spans="1:16" x14ac:dyDescent="0.25">
      <c r="A35" s="12" t="s">
        <v>51</v>
      </c>
      <c r="B35" s="2" t="s">
        <v>52</v>
      </c>
      <c r="C35" s="2" t="s">
        <v>4</v>
      </c>
      <c r="D35" s="3">
        <v>45412</v>
      </c>
      <c r="E35" s="2"/>
      <c r="F35" s="29"/>
      <c r="G35" s="23">
        <v>9657654</v>
      </c>
      <c r="H35" s="23">
        <v>603603.34</v>
      </c>
      <c r="I35" s="2" t="s">
        <v>3</v>
      </c>
    </row>
    <row r="36" spans="1:16" x14ac:dyDescent="0.25">
      <c r="A36" s="12" t="s">
        <v>53</v>
      </c>
      <c r="B36" s="2" t="s">
        <v>54</v>
      </c>
      <c r="C36" s="2" t="s">
        <v>2</v>
      </c>
      <c r="D36" s="3">
        <v>45412</v>
      </c>
      <c r="E36" s="2">
        <v>5.75</v>
      </c>
      <c r="F36" s="29">
        <f>Table1[[#This Row],[RATE]]/100</f>
        <v>5.7500000000000002E-2</v>
      </c>
      <c r="G36" s="23">
        <v>10862500</v>
      </c>
      <c r="H36" s="23">
        <v>312296.88</v>
      </c>
      <c r="I36" s="2" t="s">
        <v>3</v>
      </c>
    </row>
    <row r="37" spans="1:16" x14ac:dyDescent="0.25">
      <c r="A37" s="12" t="s">
        <v>55</v>
      </c>
      <c r="B37" s="2" t="s">
        <v>56</v>
      </c>
      <c r="C37" s="2" t="s">
        <v>2</v>
      </c>
      <c r="D37" s="3">
        <v>45412</v>
      </c>
      <c r="E37" s="2">
        <v>7</v>
      </c>
      <c r="F37" s="29">
        <f>Table1[[#This Row],[RATE]]/100</f>
        <v>7.0000000000000007E-2</v>
      </c>
      <c r="G37" s="22">
        <v>7000000</v>
      </c>
      <c r="H37" s="22">
        <f>245000/2</f>
        <v>122500</v>
      </c>
      <c r="I37" s="2" t="s">
        <v>3</v>
      </c>
    </row>
    <row r="38" spans="1:16" x14ac:dyDescent="0.25">
      <c r="A38" s="15" t="s">
        <v>55</v>
      </c>
      <c r="B38" s="16" t="s">
        <v>56</v>
      </c>
      <c r="C38" s="16" t="s">
        <v>4</v>
      </c>
      <c r="D38" s="17">
        <v>45412</v>
      </c>
      <c r="E38" s="16"/>
      <c r="F38" s="30"/>
      <c r="G38" s="24">
        <v>7000000</v>
      </c>
      <c r="H38" s="24">
        <v>0</v>
      </c>
      <c r="I38" s="16" t="s">
        <v>3</v>
      </c>
    </row>
    <row r="40" spans="1:16" x14ac:dyDescent="0.25">
      <c r="J40" s="4"/>
    </row>
    <row r="41" spans="1:16" x14ac:dyDescent="0.25">
      <c r="J41" s="4"/>
    </row>
    <row r="43" spans="1:16" s="10" customFormat="1" x14ac:dyDescent="0.25">
      <c r="A43"/>
      <c r="B43"/>
      <c r="C43"/>
      <c r="D43"/>
      <c r="E43"/>
      <c r="F43" s="31"/>
      <c r="G43" s="25"/>
      <c r="H43" s="25"/>
      <c r="I43"/>
      <c r="J43" s="18"/>
    </row>
    <row r="44" spans="1:16" s="10" customFormat="1" x14ac:dyDescent="0.25">
      <c r="A44"/>
      <c r="B44"/>
      <c r="C44"/>
      <c r="D44"/>
      <c r="E44"/>
      <c r="F44" s="31"/>
      <c r="G44" s="25"/>
      <c r="H44" s="25"/>
      <c r="I44"/>
    </row>
    <row r="45" spans="1:16" s="10" customFormat="1" x14ac:dyDescent="0.25">
      <c r="A45"/>
      <c r="B45"/>
      <c r="C45"/>
      <c r="D45"/>
      <c r="E45"/>
      <c r="F45" s="31"/>
      <c r="G45" s="25"/>
      <c r="H45" s="25"/>
      <c r="I45"/>
    </row>
    <row r="46" spans="1:16" s="10" customFormat="1" x14ac:dyDescent="0.25">
      <c r="A46"/>
      <c r="B46"/>
      <c r="C46"/>
      <c r="D46"/>
      <c r="E46"/>
      <c r="F46" s="31"/>
      <c r="G46" s="25"/>
      <c r="H46" s="25"/>
      <c r="I46"/>
    </row>
    <row r="47" spans="1:16" s="10" customFormat="1" x14ac:dyDescent="0.25">
      <c r="A47"/>
      <c r="B47"/>
      <c r="C47"/>
      <c r="D47"/>
      <c r="E47"/>
      <c r="F47" s="31"/>
      <c r="G47" s="25"/>
      <c r="H47" s="25"/>
      <c r="I47"/>
    </row>
    <row r="48" spans="1:16" s="10" customFormat="1" x14ac:dyDescent="0.25">
      <c r="A48"/>
      <c r="B48"/>
      <c r="C48"/>
      <c r="D48"/>
      <c r="E48"/>
      <c r="F48" s="31"/>
      <c r="G48" s="25"/>
      <c r="H48" s="25"/>
      <c r="I48"/>
    </row>
    <row r="49" spans="1:10" s="10" customFormat="1" x14ac:dyDescent="0.25">
      <c r="A49"/>
      <c r="B49"/>
      <c r="C49"/>
      <c r="D49"/>
      <c r="E49"/>
      <c r="F49" s="31"/>
      <c r="G49" s="25"/>
      <c r="H49" s="25"/>
      <c r="I49"/>
    </row>
    <row r="50" spans="1:10" s="10" customFormat="1" x14ac:dyDescent="0.25">
      <c r="A50"/>
      <c r="B50"/>
      <c r="C50"/>
      <c r="D50"/>
      <c r="E50"/>
      <c r="F50" s="31"/>
      <c r="G50" s="25"/>
      <c r="H50" s="25"/>
      <c r="I50"/>
    </row>
    <row r="51" spans="1:10" s="10" customFormat="1" x14ac:dyDescent="0.25">
      <c r="A51"/>
      <c r="B51"/>
      <c r="C51"/>
      <c r="D51"/>
      <c r="E51"/>
      <c r="F51" s="31"/>
      <c r="G51" s="25"/>
      <c r="H51" s="25"/>
      <c r="I51"/>
    </row>
    <row r="52" spans="1:10" s="10" customFormat="1" x14ac:dyDescent="0.25">
      <c r="A52"/>
      <c r="B52"/>
      <c r="C52"/>
      <c r="D52"/>
      <c r="E52"/>
      <c r="F52" s="31"/>
      <c r="G52" s="25"/>
      <c r="H52" s="25"/>
      <c r="I52"/>
    </row>
    <row r="53" spans="1:10" s="10" customFormat="1" x14ac:dyDescent="0.25">
      <c r="A53"/>
      <c r="B53"/>
      <c r="C53"/>
      <c r="D53"/>
      <c r="E53"/>
      <c r="F53" s="31"/>
      <c r="G53" s="25"/>
      <c r="H53" s="25"/>
      <c r="I53"/>
    </row>
    <row r="54" spans="1:10" s="10" customFormat="1" x14ac:dyDescent="0.25">
      <c r="A54"/>
      <c r="B54"/>
      <c r="C54"/>
      <c r="D54"/>
      <c r="E54"/>
      <c r="F54" s="31"/>
      <c r="G54" s="25"/>
      <c r="H54" s="25"/>
      <c r="I54"/>
    </row>
    <row r="55" spans="1:10" s="10" customFormat="1" x14ac:dyDescent="0.25">
      <c r="A55"/>
      <c r="B55"/>
      <c r="C55"/>
      <c r="D55"/>
      <c r="E55"/>
      <c r="F55" s="31"/>
      <c r="G55" s="25"/>
      <c r="H55" s="25"/>
      <c r="I55"/>
    </row>
    <row r="56" spans="1:10" s="10" customFormat="1" x14ac:dyDescent="0.25">
      <c r="A56"/>
      <c r="B56"/>
      <c r="C56"/>
      <c r="D56"/>
      <c r="E56"/>
      <c r="F56" s="31"/>
      <c r="G56" s="25"/>
      <c r="H56" s="25"/>
      <c r="I56"/>
    </row>
    <row r="60" spans="1:10" x14ac:dyDescent="0.25">
      <c r="J60" s="19"/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Payment Events by 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Trevicia Adams</dc:creator>
  <cp:lastModifiedBy>Aquila R. Pierre</cp:lastModifiedBy>
  <dcterms:created xsi:type="dcterms:W3CDTF">2024-03-25T19:46:26Z</dcterms:created>
  <dcterms:modified xsi:type="dcterms:W3CDTF">2024-05-02T16:39:25Z</dcterms:modified>
</cp:coreProperties>
</file>